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kikainas\disk1\達成度表\配布用の達成度表\"/>
    </mc:Choice>
  </mc:AlternateContent>
  <xr:revisionPtr revIDLastSave="0" documentId="13_ncr:1_{0AF25093-2602-4CAE-8C70-E159BFF9231D}" xr6:coauthVersionLast="47" xr6:coauthVersionMax="47" xr10:uidLastSave="{00000000-0000-0000-0000-000000000000}"/>
  <bookViews>
    <workbookView xWindow="-120" yWindow="-120" windowWidth="38640" windowHeight="21120" tabRatio="591" xr2:uid="{5D4F0FD8-1D84-482B-9D56-BDDEBDF3B8E3}"/>
  </bookViews>
  <sheets>
    <sheet name="達成度計算" sheetId="9" r:id="rId1"/>
    <sheet name="グラフ" sheetId="3" r:id="rId2"/>
    <sheet name="学習・教育目標" sheetId="10" r:id="rId3"/>
  </sheets>
  <definedNames>
    <definedName name="_１後" localSheetId="0">#REF!</definedName>
    <definedName name="_１後">グラフ!#REF!</definedName>
    <definedName name="_１前" localSheetId="0">#REF!</definedName>
    <definedName name="_１前">グラフ!#REF!</definedName>
    <definedName name="_２後" localSheetId="0">#REF!</definedName>
    <definedName name="_２後">グラフ!#REF!</definedName>
    <definedName name="_２前" localSheetId="0">#REF!</definedName>
    <definedName name="_２前">グラフ!#REF!</definedName>
    <definedName name="_３後" localSheetId="0">#REF!</definedName>
    <definedName name="_３後">グラフ!#REF!</definedName>
    <definedName name="_３前" localSheetId="0">#REF!</definedName>
    <definedName name="_３前">グラフ!#REF!</definedName>
    <definedName name="_４後" localSheetId="0">#REF!</definedName>
    <definedName name="_４後">グラフ!#REF!</definedName>
    <definedName name="_４前" localSheetId="0">#REF!</definedName>
    <definedName name="_４前">グラフ!#REF!</definedName>
    <definedName name="_xlnm.Print_Area" localSheetId="1">グラフ!$B$2:$J$44</definedName>
    <definedName name="学期" localSheetId="0">#REF!</definedName>
    <definedName name="学期">#REF!</definedName>
    <definedName name="教養教育科目" localSheetId="0">#REF!</definedName>
    <definedName name="教養教育科目">#REF!</definedName>
    <definedName name="重み" localSheetId="0">#REF!</definedName>
    <definedName name="重み">#REF!</definedName>
    <definedName name="年次学期" localSheetId="0">#REF!</definedName>
    <definedName name="年次学期">#REF!</definedName>
    <definedName name="評価区分" localSheetId="0">#REF!</definedName>
    <definedName name="評価区分">#REF!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51" i="3" l="1"/>
  <c r="I52" i="3"/>
  <c r="I53" i="3"/>
  <c r="I54" i="3"/>
  <c r="I55" i="3"/>
  <c r="I56" i="3"/>
  <c r="I11" i="3" l="1"/>
  <c r="I10" i="3"/>
  <c r="I9" i="3"/>
  <c r="I8" i="3"/>
  <c r="I7" i="3"/>
  <c r="I6" i="3"/>
  <c r="I50" i="3"/>
  <c r="I49" i="3"/>
  <c r="W87" i="9"/>
  <c r="X87" i="9" s="1"/>
  <c r="W123" i="9" l="1"/>
  <c r="X123" i="9" s="1"/>
  <c r="W75" i="9"/>
  <c r="X75" i="9" s="1"/>
  <c r="W72" i="9"/>
  <c r="X72" i="9" s="1"/>
  <c r="W71" i="9"/>
  <c r="X71" i="9" s="1"/>
  <c r="W70" i="9"/>
  <c r="X70" i="9" s="1"/>
  <c r="W69" i="9"/>
  <c r="X69" i="9" s="1"/>
  <c r="W68" i="9"/>
  <c r="X68" i="9" s="1"/>
  <c r="W65" i="9"/>
  <c r="X65" i="9" s="1"/>
  <c r="W64" i="9"/>
  <c r="X64" i="9" s="1"/>
  <c r="W63" i="9"/>
  <c r="X63" i="9" s="1"/>
  <c r="W62" i="9"/>
  <c r="X62" i="9" s="1"/>
  <c r="W61" i="9"/>
  <c r="X61" i="9" s="1"/>
  <c r="W60" i="9"/>
  <c r="X60" i="9" s="1"/>
  <c r="W54" i="9"/>
  <c r="X54" i="9" s="1"/>
  <c r="W52" i="9"/>
  <c r="X52" i="9" s="1"/>
  <c r="W50" i="9"/>
  <c r="X50" i="9" s="1"/>
  <c r="W49" i="9"/>
  <c r="X49" i="9" s="1"/>
  <c r="W46" i="9"/>
  <c r="X46" i="9" s="1"/>
  <c r="W45" i="9"/>
  <c r="X45" i="9" s="1"/>
  <c r="H64" i="3"/>
  <c r="G64" i="3"/>
  <c r="F64" i="3"/>
  <c r="E64" i="3"/>
  <c r="D64" i="3"/>
  <c r="C64" i="3"/>
  <c r="H63" i="3"/>
  <c r="G63" i="3"/>
  <c r="F63" i="3"/>
  <c r="E63" i="3"/>
  <c r="D63" i="3"/>
  <c r="C63" i="3"/>
  <c r="H62" i="3"/>
  <c r="G62" i="3"/>
  <c r="F62" i="3"/>
  <c r="E62" i="3"/>
  <c r="D62" i="3"/>
  <c r="C62" i="3"/>
  <c r="H61" i="3"/>
  <c r="G61" i="3"/>
  <c r="F61" i="3"/>
  <c r="E61" i="3"/>
  <c r="D61" i="3"/>
  <c r="C61" i="3"/>
  <c r="H60" i="3"/>
  <c r="G60" i="3"/>
  <c r="F60" i="3"/>
  <c r="E60" i="3"/>
  <c r="D60" i="3"/>
  <c r="C60" i="3"/>
  <c r="H59" i="3"/>
  <c r="G59" i="3"/>
  <c r="F59" i="3"/>
  <c r="E59" i="3"/>
  <c r="D59" i="3"/>
  <c r="C59" i="3"/>
  <c r="H58" i="3"/>
  <c r="G58" i="3"/>
  <c r="F58" i="3"/>
  <c r="E58" i="3"/>
  <c r="D58" i="3"/>
  <c r="C58" i="3"/>
  <c r="H57" i="3"/>
  <c r="G57" i="3"/>
  <c r="F57" i="3"/>
  <c r="E57" i="3"/>
  <c r="D57" i="3"/>
  <c r="C57" i="3"/>
  <c r="A39" i="9"/>
  <c r="E28" i="9" l="1"/>
  <c r="F28" i="9"/>
  <c r="G28" i="9"/>
  <c r="H28" i="9"/>
  <c r="I28" i="9"/>
  <c r="J28" i="9"/>
  <c r="K28" i="9"/>
  <c r="L28" i="9"/>
  <c r="M28" i="9"/>
  <c r="N28" i="9"/>
  <c r="O28" i="9"/>
  <c r="P28" i="9"/>
  <c r="Q28" i="9"/>
  <c r="R28" i="9"/>
  <c r="S28" i="9"/>
  <c r="T28" i="9"/>
  <c r="U28" i="9"/>
  <c r="E29" i="9"/>
  <c r="F29" i="9"/>
  <c r="G29" i="9"/>
  <c r="H29" i="9"/>
  <c r="I29" i="9"/>
  <c r="J29" i="9"/>
  <c r="K29" i="9"/>
  <c r="L29" i="9"/>
  <c r="M29" i="9"/>
  <c r="N29" i="9"/>
  <c r="O29" i="9"/>
  <c r="P29" i="9"/>
  <c r="Q29" i="9"/>
  <c r="R29" i="9"/>
  <c r="S29" i="9"/>
  <c r="T29" i="9"/>
  <c r="U29" i="9"/>
  <c r="F27" i="9"/>
  <c r="G27" i="9"/>
  <c r="H27" i="9"/>
  <c r="I27" i="9"/>
  <c r="J27" i="9"/>
  <c r="K27" i="9"/>
  <c r="L27" i="9"/>
  <c r="M27" i="9"/>
  <c r="N27" i="9"/>
  <c r="O27" i="9"/>
  <c r="P27" i="9"/>
  <c r="Q27" i="9"/>
  <c r="R27" i="9"/>
  <c r="S27" i="9"/>
  <c r="T27" i="9"/>
  <c r="U27" i="9"/>
  <c r="E27" i="9"/>
  <c r="W121" i="9" l="1"/>
  <c r="X121" i="9" s="1"/>
  <c r="W120" i="9"/>
  <c r="X120" i="9" s="1"/>
  <c r="W111" i="9"/>
  <c r="X111" i="9" s="1"/>
  <c r="W99" i="9"/>
  <c r="X99" i="9" s="1"/>
  <c r="W84" i="9"/>
  <c r="X84" i="9" s="1"/>
  <c r="W74" i="9" l="1"/>
  <c r="X74" i="9" s="1"/>
  <c r="W73" i="9"/>
  <c r="X73" i="9" s="1"/>
  <c r="W18" i="9" l="1"/>
  <c r="X18" i="9" s="1"/>
  <c r="W17" i="9"/>
  <c r="X17" i="9" s="1"/>
  <c r="D11" i="3"/>
  <c r="D10" i="3"/>
  <c r="D9" i="3"/>
  <c r="D8" i="3"/>
  <c r="D7" i="3"/>
  <c r="D6" i="3"/>
  <c r="E30" i="9" l="1"/>
  <c r="F30" i="9"/>
  <c r="G30" i="9"/>
  <c r="H30" i="9"/>
  <c r="I30" i="9"/>
  <c r="J30" i="9"/>
  <c r="K30" i="9"/>
  <c r="L30" i="9"/>
  <c r="M30" i="9"/>
  <c r="N30" i="9"/>
  <c r="O30" i="9"/>
  <c r="P30" i="9"/>
  <c r="Q30" i="9"/>
  <c r="R30" i="9"/>
  <c r="S30" i="9"/>
  <c r="T30" i="9"/>
  <c r="U30" i="9"/>
  <c r="E31" i="9"/>
  <c r="F31" i="9"/>
  <c r="G31" i="9"/>
  <c r="H31" i="9"/>
  <c r="I31" i="9"/>
  <c r="J31" i="9"/>
  <c r="K31" i="9"/>
  <c r="L31" i="9"/>
  <c r="M31" i="9"/>
  <c r="N31" i="9"/>
  <c r="O31" i="9"/>
  <c r="P31" i="9"/>
  <c r="Q31" i="9"/>
  <c r="R31" i="9"/>
  <c r="S31" i="9"/>
  <c r="T31" i="9"/>
  <c r="U31" i="9"/>
  <c r="E32" i="9"/>
  <c r="F32" i="9"/>
  <c r="G32" i="9"/>
  <c r="H32" i="9"/>
  <c r="I32" i="9"/>
  <c r="J32" i="9"/>
  <c r="K32" i="9"/>
  <c r="L32" i="9"/>
  <c r="M32" i="9"/>
  <c r="N32" i="9"/>
  <c r="O32" i="9"/>
  <c r="P32" i="9"/>
  <c r="Q32" i="9"/>
  <c r="R32" i="9"/>
  <c r="S32" i="9"/>
  <c r="T32" i="9"/>
  <c r="U32" i="9"/>
  <c r="E33" i="9"/>
  <c r="F33" i="9"/>
  <c r="G33" i="9"/>
  <c r="H33" i="9"/>
  <c r="I33" i="9"/>
  <c r="J33" i="9"/>
  <c r="K33" i="9"/>
  <c r="L33" i="9"/>
  <c r="M33" i="9"/>
  <c r="N33" i="9"/>
  <c r="O33" i="9"/>
  <c r="P33" i="9"/>
  <c r="Q33" i="9"/>
  <c r="R33" i="9"/>
  <c r="S33" i="9"/>
  <c r="T33" i="9"/>
  <c r="U33" i="9"/>
  <c r="E34" i="9"/>
  <c r="F34" i="9"/>
  <c r="G34" i="9"/>
  <c r="H34" i="9"/>
  <c r="I34" i="9"/>
  <c r="J34" i="9"/>
  <c r="K34" i="9"/>
  <c r="L34" i="9"/>
  <c r="M34" i="9"/>
  <c r="N34" i="9"/>
  <c r="O34" i="9"/>
  <c r="P34" i="9"/>
  <c r="Q34" i="9"/>
  <c r="R34" i="9"/>
  <c r="S34" i="9"/>
  <c r="T34" i="9"/>
  <c r="U34" i="9"/>
  <c r="E35" i="9"/>
  <c r="F35" i="9"/>
  <c r="G35" i="9"/>
  <c r="H35" i="9"/>
  <c r="I35" i="9"/>
  <c r="J35" i="9"/>
  <c r="K35" i="9"/>
  <c r="L35" i="9"/>
  <c r="M35" i="9"/>
  <c r="N35" i="9"/>
  <c r="O35" i="9"/>
  <c r="P35" i="9"/>
  <c r="Q35" i="9"/>
  <c r="R35" i="9"/>
  <c r="S35" i="9"/>
  <c r="T35" i="9"/>
  <c r="U35" i="9"/>
  <c r="E36" i="9"/>
  <c r="F36" i="9"/>
  <c r="G36" i="9"/>
  <c r="H36" i="9"/>
  <c r="I36" i="9"/>
  <c r="J36" i="9"/>
  <c r="K36" i="9"/>
  <c r="L36" i="9"/>
  <c r="M36" i="9"/>
  <c r="N36" i="9"/>
  <c r="O36" i="9"/>
  <c r="P36" i="9"/>
  <c r="Q36" i="9"/>
  <c r="R36" i="9"/>
  <c r="S36" i="9"/>
  <c r="T36" i="9"/>
  <c r="U36" i="9"/>
  <c r="E37" i="9"/>
  <c r="F37" i="9"/>
  <c r="G37" i="9"/>
  <c r="H37" i="9"/>
  <c r="I37" i="9"/>
  <c r="J37" i="9"/>
  <c r="K37" i="9"/>
  <c r="L37" i="9"/>
  <c r="M37" i="9"/>
  <c r="N37" i="9"/>
  <c r="O37" i="9"/>
  <c r="P37" i="9"/>
  <c r="Q37" i="9"/>
  <c r="R37" i="9"/>
  <c r="S37" i="9"/>
  <c r="T37" i="9"/>
  <c r="U37" i="9"/>
  <c r="E38" i="9"/>
  <c r="F38" i="9"/>
  <c r="G38" i="9"/>
  <c r="H38" i="9"/>
  <c r="I38" i="9"/>
  <c r="J38" i="9"/>
  <c r="K38" i="9"/>
  <c r="L38" i="9"/>
  <c r="M38" i="9"/>
  <c r="N38" i="9"/>
  <c r="O38" i="9"/>
  <c r="P38" i="9"/>
  <c r="Q38" i="9"/>
  <c r="R38" i="9"/>
  <c r="S38" i="9"/>
  <c r="T38" i="9"/>
  <c r="U38" i="9"/>
  <c r="W141" i="9"/>
  <c r="X141" i="9" s="1"/>
  <c r="W140" i="9"/>
  <c r="X140" i="9" s="1"/>
  <c r="W142" i="9"/>
  <c r="X142" i="9" s="1"/>
  <c r="W133" i="9"/>
  <c r="X133" i="9" s="1"/>
  <c r="W132" i="9"/>
  <c r="X132" i="9" s="1"/>
  <c r="W135" i="9"/>
  <c r="X135" i="9" s="1"/>
  <c r="J3" i="9" l="1" a="1"/>
  <c r="J3" i="9" s="1"/>
  <c r="I3" i="9" a="1"/>
  <c r="I3" i="9" s="1"/>
  <c r="U3" i="9" a="1"/>
  <c r="U3" i="9" s="1"/>
  <c r="T3" i="9" a="1"/>
  <c r="T3" i="9" s="1"/>
  <c r="H3" i="9" a="1"/>
  <c r="H3" i="9" s="1"/>
  <c r="E3" i="9" a="1"/>
  <c r="E3" i="9" s="1"/>
  <c r="S3" i="9" a="1"/>
  <c r="S3" i="9" s="1"/>
  <c r="G3" i="9" a="1"/>
  <c r="G3" i="9" s="1"/>
  <c r="Q3" i="9" a="1"/>
  <c r="Q3" i="9" s="1"/>
  <c r="P3" i="9" a="1"/>
  <c r="P3" i="9" s="1"/>
  <c r="O3" i="9" a="1"/>
  <c r="O3" i="9" s="1"/>
  <c r="R3" i="9" a="1"/>
  <c r="R3" i="9" s="1"/>
  <c r="N3" i="9" a="1"/>
  <c r="N3" i="9" s="1"/>
  <c r="F3" i="9" a="1"/>
  <c r="F3" i="9" s="1"/>
  <c r="M3" i="9" a="1"/>
  <c r="M3" i="9" s="1"/>
  <c r="L3" i="9" a="1"/>
  <c r="L3" i="9" s="1"/>
  <c r="K3" i="9" a="1"/>
  <c r="K3" i="9" s="1"/>
  <c r="W36" i="9"/>
  <c r="X36" i="9" s="1"/>
  <c r="W31" i="9"/>
  <c r="X31" i="9" s="1"/>
  <c r="W28" i="9"/>
  <c r="X28" i="9" s="1"/>
  <c r="W27" i="9"/>
  <c r="X27" i="9" s="1"/>
  <c r="W38" i="9"/>
  <c r="X38" i="9" s="1"/>
  <c r="W32" i="9"/>
  <c r="X32" i="9" s="1"/>
  <c r="W33" i="9"/>
  <c r="X33" i="9" s="1"/>
  <c r="W34" i="9"/>
  <c r="X34" i="9" s="1"/>
  <c r="W29" i="9"/>
  <c r="X29" i="9" s="1"/>
  <c r="W35" i="9"/>
  <c r="X35" i="9" s="1"/>
  <c r="W37" i="9"/>
  <c r="X37" i="9" s="1"/>
  <c r="W30" i="9"/>
  <c r="X30" i="9" s="1"/>
  <c r="E11" i="3" l="1"/>
  <c r="J11" i="3" s="1"/>
  <c r="H11" i="3" s="1"/>
  <c r="E10" i="3"/>
  <c r="J10" i="3" s="1"/>
  <c r="H10" i="3" s="1"/>
  <c r="E7" i="3"/>
  <c r="J7" i="3" s="1"/>
  <c r="H7" i="3" s="1"/>
  <c r="E9" i="3"/>
  <c r="J9" i="3" s="1"/>
  <c r="H9" i="3" s="1"/>
  <c r="E12" i="3"/>
  <c r="J12" i="3" s="1"/>
  <c r="E6" i="3"/>
  <c r="J6" i="3" s="1"/>
  <c r="H6" i="3" s="1"/>
  <c r="E8" i="3"/>
  <c r="J8" i="3" s="1"/>
  <c r="H8" i="3" s="1"/>
  <c r="B1" i="9"/>
  <c r="W13" i="9"/>
  <c r="W6" i="9"/>
  <c r="W143" i="9" l="1"/>
  <c r="X143" i="9" s="1"/>
  <c r="W134" i="9"/>
  <c r="X134" i="9" s="1"/>
  <c r="W145" i="9"/>
  <c r="X145" i="9" s="1"/>
  <c r="W125" i="9"/>
  <c r="X125" i="9" s="1"/>
  <c r="W124" i="9"/>
  <c r="X124" i="9" s="1"/>
  <c r="W117" i="9"/>
  <c r="X117" i="9" s="1"/>
  <c r="W122" i="9"/>
  <c r="X122" i="9" s="1"/>
  <c r="W119" i="9"/>
  <c r="X119" i="9" s="1"/>
  <c r="W118" i="9"/>
  <c r="X118" i="9" s="1"/>
  <c r="W116" i="9"/>
  <c r="X116" i="9" s="1"/>
  <c r="W115" i="9"/>
  <c r="X115" i="9" s="1"/>
  <c r="W114" i="9"/>
  <c r="X114" i="9" s="1"/>
  <c r="W113" i="9"/>
  <c r="X113" i="9" s="1"/>
  <c r="W112" i="9"/>
  <c r="X112" i="9" s="1"/>
  <c r="W110" i="9"/>
  <c r="X110" i="9" s="1"/>
  <c r="W109" i="9"/>
  <c r="X109" i="9" s="1"/>
  <c r="W108" i="9"/>
  <c r="X108" i="9" s="1"/>
  <c r="W107" i="9"/>
  <c r="X107" i="9" s="1"/>
  <c r="W106" i="9"/>
  <c r="X106" i="9" s="1"/>
  <c r="W105" i="9"/>
  <c r="X105" i="9" s="1"/>
  <c r="W104" i="9"/>
  <c r="X104" i="9" s="1"/>
  <c r="W103" i="9"/>
  <c r="X103" i="9" s="1"/>
  <c r="W102" i="9"/>
  <c r="X102" i="9" s="1"/>
  <c r="W98" i="9"/>
  <c r="X98" i="9" s="1"/>
  <c r="W97" i="9"/>
  <c r="X97" i="9" s="1"/>
  <c r="W96" i="9"/>
  <c r="X96" i="9" s="1"/>
  <c r="W95" i="9"/>
  <c r="X95" i="9" s="1"/>
  <c r="W94" i="9"/>
  <c r="X94" i="9" s="1"/>
  <c r="W93" i="9"/>
  <c r="X93" i="9" s="1"/>
  <c r="W92" i="9"/>
  <c r="X92" i="9" s="1"/>
  <c r="W91" i="9"/>
  <c r="X91" i="9" s="1"/>
  <c r="W83" i="9"/>
  <c r="X83" i="9" s="1"/>
  <c r="W90" i="9"/>
  <c r="X90" i="9" s="1"/>
  <c r="W89" i="9"/>
  <c r="X89" i="9" s="1"/>
  <c r="W85" i="9"/>
  <c r="X85" i="9" s="1"/>
  <c r="W86" i="9"/>
  <c r="X86" i="9" s="1"/>
  <c r="W82" i="9"/>
  <c r="X82" i="9" s="1"/>
  <c r="W81" i="9"/>
  <c r="X81" i="9" s="1"/>
  <c r="W79" i="9"/>
  <c r="X79" i="9" s="1"/>
  <c r="W80" i="9"/>
  <c r="X80" i="9" s="1"/>
  <c r="W78" i="9"/>
  <c r="X78" i="9" s="1"/>
  <c r="W77" i="9"/>
  <c r="X77" i="9" s="1"/>
  <c r="W76" i="9"/>
  <c r="X76" i="9" s="1"/>
  <c r="W57" i="9"/>
  <c r="X57" i="9" s="1"/>
  <c r="W56" i="9"/>
  <c r="X56" i="9" s="1"/>
  <c r="W55" i="9"/>
  <c r="X55" i="9" s="1"/>
  <c r="W51" i="9"/>
  <c r="X51" i="9" s="1"/>
  <c r="W53" i="9"/>
  <c r="X53" i="9" s="1"/>
  <c r="W47" i="9"/>
  <c r="X47" i="9" s="1"/>
  <c r="W48" i="9"/>
  <c r="X48" i="9" s="1"/>
  <c r="W14" i="9"/>
  <c r="X14" i="9" s="1"/>
  <c r="W11" i="9"/>
  <c r="X11" i="9" s="1"/>
  <c r="X13" i="9"/>
  <c r="W12" i="9"/>
  <c r="X12" i="9" s="1"/>
  <c r="W9" i="9"/>
  <c r="X9" i="9" s="1"/>
  <c r="W10" i="9"/>
  <c r="X10" i="9" s="1"/>
  <c r="W8" i="9"/>
  <c r="X8" i="9" s="1"/>
  <c r="W7" i="9"/>
  <c r="X7" i="9" s="1"/>
  <c r="X6" i="9"/>
  <c r="I61" i="3" l="1"/>
  <c r="I62" i="3"/>
  <c r="I63" i="3"/>
  <c r="I64" i="3"/>
  <c r="I59" i="3"/>
  <c r="I58" i="3"/>
  <c r="I57" i="3"/>
  <c r="I60" i="3"/>
  <c r="I12" i="3"/>
  <c r="D12" i="3"/>
  <c r="C8" i="3" l="1"/>
  <c r="C7" i="3"/>
  <c r="C6" i="3" l="1"/>
  <c r="C9" i="3"/>
  <c r="C10" i="3"/>
  <c r="C11" i="3"/>
  <c r="C12" i="3" l="1"/>
  <c r="H12" i="3" l="1"/>
</calcChain>
</file>

<file path=xl/sharedStrings.xml><?xml version="1.0" encoding="utf-8"?>
<sst xmlns="http://schemas.openxmlformats.org/spreadsheetml/2006/main" count="272" uniqueCount="218">
  <si>
    <t>機械製作実習</t>
  </si>
  <si>
    <t>材料力学Ⅰ</t>
  </si>
  <si>
    <t>熱力学Ⅰ</t>
  </si>
  <si>
    <t>機械力学Ⅰ</t>
  </si>
  <si>
    <t>流体力学Ⅰ</t>
  </si>
  <si>
    <t>制御基礎理論</t>
  </si>
  <si>
    <t>材料力学演習</t>
  </si>
  <si>
    <t>熱力学演習</t>
  </si>
  <si>
    <t>流体力学演習</t>
  </si>
  <si>
    <t>制御基礎理論演習</t>
  </si>
  <si>
    <t>伝熱工学演習</t>
  </si>
  <si>
    <t>材料力学Ⅱ</t>
  </si>
  <si>
    <t>熱力学Ⅱ</t>
  </si>
  <si>
    <t>機械力学Ⅱ</t>
  </si>
  <si>
    <t>流体力学Ⅱ</t>
  </si>
  <si>
    <t>エネルギーシステム工学</t>
  </si>
  <si>
    <t>A</t>
    <phoneticPr fontId="3"/>
  </si>
  <si>
    <t>B</t>
    <phoneticPr fontId="3"/>
  </si>
  <si>
    <t>C</t>
    <phoneticPr fontId="3"/>
  </si>
  <si>
    <t>D</t>
    <phoneticPr fontId="3"/>
  </si>
  <si>
    <t>E</t>
    <phoneticPr fontId="3"/>
  </si>
  <si>
    <t>F</t>
    <phoneticPr fontId="3"/>
  </si>
  <si>
    <t>工場管理</t>
  </si>
  <si>
    <t>評点</t>
    <rPh sb="0" eb="2">
      <t>ヒョウテン</t>
    </rPh>
    <phoneticPr fontId="3"/>
  </si>
  <si>
    <t>達成度</t>
    <rPh sb="0" eb="3">
      <t>タッセイド</t>
    </rPh>
    <phoneticPr fontId="3"/>
  </si>
  <si>
    <t>こころと健康</t>
    <rPh sb="4" eb="6">
      <t>ケンコウ</t>
    </rPh>
    <phoneticPr fontId="3"/>
  </si>
  <si>
    <t>スポーツ</t>
    <phoneticPr fontId="3"/>
  </si>
  <si>
    <t>2前</t>
    <phoneticPr fontId="3"/>
  </si>
  <si>
    <t>2後</t>
    <phoneticPr fontId="3"/>
  </si>
  <si>
    <t>3前</t>
    <phoneticPr fontId="3"/>
  </si>
  <si>
    <t>3後</t>
    <phoneticPr fontId="3"/>
  </si>
  <si>
    <t>4前</t>
    <phoneticPr fontId="3"/>
  </si>
  <si>
    <t>4後</t>
    <phoneticPr fontId="3"/>
  </si>
  <si>
    <t>社会力入門</t>
    <rPh sb="0" eb="2">
      <t>シャカイ</t>
    </rPh>
    <rPh sb="2" eb="3">
      <t>チカラ</t>
    </rPh>
    <rPh sb="3" eb="5">
      <t>ニュウモン</t>
    </rPh>
    <phoneticPr fontId="3"/>
  </si>
  <si>
    <t>情報リテラシー入門Ⅰ</t>
    <rPh sb="7" eb="9">
      <t>ニュウモン</t>
    </rPh>
    <phoneticPr fontId="3"/>
  </si>
  <si>
    <t>情報リテラシー入門Ⅱ</t>
    <rPh sb="7" eb="9">
      <t>ニュウモン</t>
    </rPh>
    <phoneticPr fontId="3"/>
  </si>
  <si>
    <t>知的財産入門</t>
    <rPh sb="0" eb="2">
      <t>チテキ</t>
    </rPh>
    <rPh sb="2" eb="4">
      <t>ザイサン</t>
    </rPh>
    <rPh sb="4" eb="6">
      <t>ニュウモン</t>
    </rPh>
    <phoneticPr fontId="3"/>
  </si>
  <si>
    <t>学部共通PBL</t>
    <phoneticPr fontId="3"/>
  </si>
  <si>
    <t>卒業研究</t>
    <rPh sb="0" eb="2">
      <t>ソツギョウ</t>
    </rPh>
    <rPh sb="2" eb="4">
      <t>ケンキュウ</t>
    </rPh>
    <phoneticPr fontId="3"/>
  </si>
  <si>
    <t>インターンシップ（機械・システム）</t>
    <rPh sb="9" eb="11">
      <t>キカイ</t>
    </rPh>
    <phoneticPr fontId="3"/>
  </si>
  <si>
    <t>物理基礎Ⅰ</t>
  </si>
  <si>
    <t>物理基礎Ⅱ</t>
  </si>
  <si>
    <t>応用数学Ⅰ（機械系）</t>
  </si>
  <si>
    <t>応用力学</t>
  </si>
  <si>
    <t>CAD実習</t>
    <rPh sb="3" eb="5">
      <t>ジッシュウ</t>
    </rPh>
    <phoneticPr fontId="3"/>
  </si>
  <si>
    <t>機械設計法</t>
    <rPh sb="0" eb="2">
      <t>キカイ</t>
    </rPh>
    <rPh sb="2" eb="5">
      <t>セッケイホウ</t>
    </rPh>
    <phoneticPr fontId="3"/>
  </si>
  <si>
    <t>ロボット機構学</t>
    <rPh sb="4" eb="6">
      <t>キコウ</t>
    </rPh>
    <rPh sb="6" eb="7">
      <t>ガク</t>
    </rPh>
    <phoneticPr fontId="3"/>
  </si>
  <si>
    <t>応用加工学</t>
  </si>
  <si>
    <t>応用数学Ⅱ（機械系）</t>
  </si>
  <si>
    <t>機械力学演習</t>
  </si>
  <si>
    <t>企業倫理</t>
    <rPh sb="0" eb="2">
      <t>キギョウ</t>
    </rPh>
    <rPh sb="2" eb="4">
      <t>リンリ</t>
    </rPh>
    <phoneticPr fontId="3"/>
  </si>
  <si>
    <t>産業経済論</t>
    <rPh sb="0" eb="4">
      <t>サンギョウケイザイ</t>
    </rPh>
    <rPh sb="4" eb="5">
      <t>ロン</t>
    </rPh>
    <phoneticPr fontId="3"/>
  </si>
  <si>
    <t>制御・福祉工学</t>
  </si>
  <si>
    <t>メカトロ・人工知能工学</t>
  </si>
  <si>
    <t>流体工学</t>
  </si>
  <si>
    <t>ロボット・生体工学</t>
  </si>
  <si>
    <t>設計製図</t>
    <rPh sb="0" eb="2">
      <t>セッケイ</t>
    </rPh>
    <rPh sb="2" eb="4">
      <t>セイズ</t>
    </rPh>
    <phoneticPr fontId="3"/>
  </si>
  <si>
    <t>キャリア形成セミナー（機械・システム）</t>
    <rPh sb="4" eb="6">
      <t>ケイセイ</t>
    </rPh>
    <rPh sb="11" eb="13">
      <t>キカイ</t>
    </rPh>
    <phoneticPr fontId="3"/>
  </si>
  <si>
    <t>伝熱工学</t>
    <phoneticPr fontId="3"/>
  </si>
  <si>
    <t>知的財産権</t>
    <rPh sb="0" eb="5">
      <t>チテキザイサンケン</t>
    </rPh>
    <phoneticPr fontId="3"/>
  </si>
  <si>
    <t>技術英語（機械系）</t>
    <rPh sb="0" eb="2">
      <t>ギジュツ</t>
    </rPh>
    <rPh sb="2" eb="4">
      <t>エイゴ</t>
    </rPh>
    <rPh sb="5" eb="7">
      <t>キカイ</t>
    </rPh>
    <rPh sb="7" eb="8">
      <t>ケイ</t>
    </rPh>
    <phoneticPr fontId="3"/>
  </si>
  <si>
    <t>応用機械材料学</t>
    <rPh sb="0" eb="2">
      <t>オウヨウ</t>
    </rPh>
    <rPh sb="2" eb="4">
      <t>キカイ</t>
    </rPh>
    <rPh sb="4" eb="6">
      <t>ザイリョウ</t>
    </rPh>
    <rPh sb="6" eb="7">
      <t>ガク</t>
    </rPh>
    <phoneticPr fontId="3"/>
  </si>
  <si>
    <t>工学倫理・知財・キャリアーリテラシーⅠ</t>
    <phoneticPr fontId="3"/>
  </si>
  <si>
    <t>工学倫理・知財・キャリアーリテラシーⅡ</t>
    <phoneticPr fontId="3"/>
  </si>
  <si>
    <t>備考</t>
    <rPh sb="0" eb="2">
      <t>ビコウ</t>
    </rPh>
    <phoneticPr fontId="3"/>
  </si>
  <si>
    <t>他学部開講科目</t>
    <rPh sb="0" eb="1">
      <t>タ</t>
    </rPh>
    <rPh sb="1" eb="3">
      <t>ガクブ</t>
    </rPh>
    <rPh sb="3" eb="7">
      <t>カイコウカモク</t>
    </rPh>
    <phoneticPr fontId="3"/>
  </si>
  <si>
    <t>シーケンス制御</t>
    <rPh sb="5" eb="7">
      <t>セイギョ</t>
    </rPh>
    <phoneticPr fontId="3"/>
  </si>
  <si>
    <t>電気電子工学概論</t>
    <rPh sb="0" eb="2">
      <t>デンキ</t>
    </rPh>
    <rPh sb="2" eb="4">
      <t>デンシ</t>
    </rPh>
    <rPh sb="4" eb="6">
      <t>コウガク</t>
    </rPh>
    <rPh sb="6" eb="8">
      <t>ガイロン</t>
    </rPh>
    <phoneticPr fontId="3"/>
  </si>
  <si>
    <t>達成度</t>
    <rPh sb="0" eb="2">
      <t>タッセイ</t>
    </rPh>
    <rPh sb="2" eb="3">
      <t>ド</t>
    </rPh>
    <phoneticPr fontId="3"/>
  </si>
  <si>
    <t>達成率</t>
    <rPh sb="0" eb="3">
      <t>タッセイリツ</t>
    </rPh>
    <phoneticPr fontId="3"/>
  </si>
  <si>
    <t>満点</t>
    <rPh sb="0" eb="2">
      <t>マンテン</t>
    </rPh>
    <phoneticPr fontId="3"/>
  </si>
  <si>
    <t>計</t>
    <rPh sb="0" eb="1">
      <t>ケイ</t>
    </rPh>
    <phoneticPr fontId="3"/>
  </si>
  <si>
    <t>満点表</t>
    <rPh sb="0" eb="2">
      <t>マンテン</t>
    </rPh>
    <rPh sb="2" eb="3">
      <t>ヒョウ</t>
    </rPh>
    <phoneticPr fontId="3"/>
  </si>
  <si>
    <t>計</t>
    <phoneticPr fontId="3"/>
  </si>
  <si>
    <t>○ 前学期の反省</t>
    <rPh sb="2" eb="3">
      <t>マエ</t>
    </rPh>
    <rPh sb="3" eb="5">
      <t>ガッキ</t>
    </rPh>
    <rPh sb="6" eb="8">
      <t>ハンセイ</t>
    </rPh>
    <phoneticPr fontId="3"/>
  </si>
  <si>
    <t>○ 次学期の目標</t>
    <rPh sb="2" eb="5">
      <t>ジガッキ</t>
    </rPh>
    <rPh sb="6" eb="8">
      <t>モクヒョウ</t>
    </rPh>
    <phoneticPr fontId="3"/>
  </si>
  <si>
    <t>○ 英語自己学習について</t>
    <rPh sb="2" eb="8">
      <t>エイゴジコガクシュウ</t>
    </rPh>
    <phoneticPr fontId="3"/>
  </si>
  <si>
    <t>学生によるコメント</t>
    <rPh sb="0" eb="2">
      <t>ガクセイ</t>
    </rPh>
    <phoneticPr fontId="3"/>
  </si>
  <si>
    <t>※ セルの途中で改行したい場合は Altキーを押しながらEnterキーを押して下さい。</t>
    <phoneticPr fontId="3"/>
  </si>
  <si>
    <t>初修外国語</t>
    <rPh sb="0" eb="1">
      <t>ショ</t>
    </rPh>
    <rPh sb="1" eb="2">
      <t>オサ</t>
    </rPh>
    <rPh sb="2" eb="5">
      <t>ガイコクゴ</t>
    </rPh>
    <phoneticPr fontId="3"/>
  </si>
  <si>
    <t>機械工学実験・知能システム学実験</t>
    <rPh sb="0" eb="2">
      <t>キカイ</t>
    </rPh>
    <rPh sb="2" eb="4">
      <t>コウガク</t>
    </rPh>
    <rPh sb="4" eb="6">
      <t>ジッケン</t>
    </rPh>
    <rPh sb="7" eb="9">
      <t>チノウ</t>
    </rPh>
    <rPh sb="13" eb="14">
      <t>ガク</t>
    </rPh>
    <rPh sb="14" eb="16">
      <t>ジッケン</t>
    </rPh>
    <phoneticPr fontId="3"/>
  </si>
  <si>
    <t>他コース開講科目</t>
    <rPh sb="0" eb="1">
      <t>タ</t>
    </rPh>
    <rPh sb="4" eb="6">
      <t>カイコウ</t>
    </rPh>
    <rPh sb="6" eb="8">
      <t>カモク</t>
    </rPh>
    <phoneticPr fontId="3"/>
  </si>
  <si>
    <t>工学共通基礎科目</t>
    <rPh sb="0" eb="8">
      <t>コウガクキョウツウキソカモク</t>
    </rPh>
    <phoneticPr fontId="3"/>
  </si>
  <si>
    <t>共通教育科目</t>
    <rPh sb="0" eb="6">
      <t>キョウツウキョウイクカモク</t>
    </rPh>
    <phoneticPr fontId="3"/>
  </si>
  <si>
    <t>専門教育科目</t>
    <rPh sb="0" eb="6">
      <t>センモンキョウイクカモク</t>
    </rPh>
    <phoneticPr fontId="3"/>
  </si>
  <si>
    <t>専門入門科目</t>
    <rPh sb="0" eb="6">
      <t>センモンニュウモンカモク</t>
    </rPh>
    <phoneticPr fontId="3"/>
  </si>
  <si>
    <t>専門基礎科目</t>
    <rPh sb="0" eb="2">
      <t>センモン</t>
    </rPh>
    <rPh sb="2" eb="4">
      <t>キソ</t>
    </rPh>
    <rPh sb="4" eb="6">
      <t>カモク</t>
    </rPh>
    <phoneticPr fontId="3"/>
  </si>
  <si>
    <t>専門応用科目</t>
    <rPh sb="0" eb="2">
      <t>センモン</t>
    </rPh>
    <rPh sb="2" eb="4">
      <t>オウヨウ</t>
    </rPh>
    <rPh sb="4" eb="6">
      <t>カモク</t>
    </rPh>
    <phoneticPr fontId="3"/>
  </si>
  <si>
    <t>単位数</t>
    <phoneticPr fontId="3"/>
  </si>
  <si>
    <t>A1</t>
    <phoneticPr fontId="3"/>
  </si>
  <si>
    <t>A2</t>
    <phoneticPr fontId="3"/>
  </si>
  <si>
    <t>B1</t>
    <phoneticPr fontId="3"/>
  </si>
  <si>
    <t>B2</t>
    <phoneticPr fontId="3"/>
  </si>
  <si>
    <t>B3</t>
    <phoneticPr fontId="3"/>
  </si>
  <si>
    <t>C1</t>
    <phoneticPr fontId="3"/>
  </si>
  <si>
    <t>C2</t>
    <phoneticPr fontId="3"/>
  </si>
  <si>
    <t>C3</t>
    <phoneticPr fontId="3"/>
  </si>
  <si>
    <t>D1</t>
    <phoneticPr fontId="3"/>
  </si>
  <si>
    <t>D2</t>
    <phoneticPr fontId="3"/>
  </si>
  <si>
    <t>D3</t>
    <phoneticPr fontId="3"/>
  </si>
  <si>
    <t>D4</t>
    <phoneticPr fontId="3"/>
  </si>
  <si>
    <t>E1</t>
    <phoneticPr fontId="3"/>
  </si>
  <si>
    <t>E2</t>
    <phoneticPr fontId="3"/>
  </si>
  <si>
    <t>E3</t>
    <phoneticPr fontId="3"/>
  </si>
  <si>
    <t>F1</t>
    <phoneticPr fontId="3"/>
  </si>
  <si>
    <t>F2</t>
    <phoneticPr fontId="3"/>
  </si>
  <si>
    <t>氏名：</t>
    <rPh sb="0" eb="2">
      <t>シメイ</t>
    </rPh>
    <phoneticPr fontId="3"/>
  </si>
  <si>
    <t>多面的な視点から考える能力の育成</t>
    <rPh sb="0" eb="3">
      <t>タメンテキ</t>
    </rPh>
    <phoneticPr fontId="3"/>
  </si>
  <si>
    <t>卒業時に対する達成度など</t>
    <rPh sb="0" eb="3">
      <t>ソツギョウジ</t>
    </rPh>
    <rPh sb="4" eb="5">
      <t>タイ</t>
    </rPh>
    <rPh sb="7" eb="10">
      <t>タッセイド</t>
    </rPh>
    <phoneticPr fontId="3"/>
  </si>
  <si>
    <t>が終わった時点での達成度など</t>
    <rPh sb="1" eb="2">
      <t>オ</t>
    </rPh>
    <rPh sb="5" eb="7">
      <t>ジテン</t>
    </rPh>
    <rPh sb="9" eb="12">
      <t>タッセイド</t>
    </rPh>
    <phoneticPr fontId="3"/>
  </si>
  <si>
    <t>技術者倫理の習得と育成</t>
    <phoneticPr fontId="3"/>
  </si>
  <si>
    <t>数学・自然科学・情報技術の基礎学力の習得</t>
    <phoneticPr fontId="3"/>
  </si>
  <si>
    <t>機械工学の知識の習得と応用能力の育成</t>
    <phoneticPr fontId="3"/>
  </si>
  <si>
    <t>創造力とデザイン能力の育成</t>
    <phoneticPr fontId="3"/>
  </si>
  <si>
    <t>コミュニケーション能力の育成</t>
    <phoneticPr fontId="3"/>
  </si>
  <si>
    <t>重み合計</t>
    <rPh sb="0" eb="1">
      <t>オモ</t>
    </rPh>
    <rPh sb="2" eb="4">
      <t>ゴウケイ</t>
    </rPh>
    <phoneticPr fontId="3"/>
  </si>
  <si>
    <t>重み×単位数</t>
    <rPh sb="0" eb="1">
      <t>オモ</t>
    </rPh>
    <rPh sb="3" eb="6">
      <t>タンイスウ</t>
    </rPh>
    <phoneticPr fontId="3"/>
  </si>
  <si>
    <t>科目種別と重みの対応表</t>
    <phoneticPr fontId="3"/>
  </si>
  <si>
    <t>教養科目</t>
    <rPh sb="0" eb="4">
      <t>キョウヨウカモク</t>
    </rPh>
    <phoneticPr fontId="3"/>
  </si>
  <si>
    <t>その他</t>
    <rPh sb="2" eb="3">
      <t>タ</t>
    </rPh>
    <phoneticPr fontId="3"/>
  </si>
  <si>
    <t>他学部開講科目</t>
    <rPh sb="0" eb="1">
      <t>タ</t>
    </rPh>
    <rPh sb="1" eb="3">
      <t>ガクブ</t>
    </rPh>
    <rPh sb="3" eb="5">
      <t>カイコウ</t>
    </rPh>
    <rPh sb="5" eb="7">
      <t>カモク</t>
    </rPh>
    <phoneticPr fontId="3"/>
  </si>
  <si>
    <t>英語自己学習</t>
    <rPh sb="0" eb="2">
      <t>エイゴ</t>
    </rPh>
    <rPh sb="2" eb="4">
      <t>ジコ</t>
    </rPh>
    <rPh sb="4" eb="6">
      <t>ガクシュウ</t>
    </rPh>
    <phoneticPr fontId="3"/>
  </si>
  <si>
    <t>学習・教育目標　および　達成度小計</t>
    <rPh sb="0" eb="2">
      <t>ガクシュウ</t>
    </rPh>
    <rPh sb="3" eb="7">
      <t>キョウイクモクヒョウ</t>
    </rPh>
    <rPh sb="12" eb="17">
      <t>タッセイドショウケイ</t>
    </rPh>
    <phoneticPr fontId="3"/>
  </si>
  <si>
    <t>科目種別・科目名</t>
    <rPh sb="0" eb="4">
      <t>カモクシュベツ</t>
    </rPh>
    <rPh sb="5" eb="8">
      <t>カモクメイ</t>
    </rPh>
    <phoneticPr fontId="3"/>
  </si>
  <si>
    <t>A. 多面的な視点から考える能力の育成</t>
    <phoneticPr fontId="3"/>
  </si>
  <si>
    <t>B. 技術者倫理の習得と育成</t>
    <phoneticPr fontId="3"/>
  </si>
  <si>
    <t>C. 数学・自然科学・情報技術の基礎学力の習得</t>
    <phoneticPr fontId="3"/>
  </si>
  <si>
    <t>D. 機械工学の知識の習得と応用能力の育成</t>
    <phoneticPr fontId="3"/>
  </si>
  <si>
    <t>E. 創造力とデザイン能力の育成</t>
    <phoneticPr fontId="3"/>
  </si>
  <si>
    <t>F. コミュニケーション能力の育成</t>
    <phoneticPr fontId="3"/>
  </si>
  <si>
    <t>自然との調和、人間と機械との協調についての深い理解と洞察力を培い、人間と社会、そして機械技術を様々な視点から考えかつ実践することができる技術者を育成します。</t>
    <phoneticPr fontId="3"/>
  </si>
  <si>
    <t>機械技術が社会と自然に及ぼす影響と効果を理解し、人間として正しい判断ができる責任感のある技術者を育成します。</t>
  </si>
  <si>
    <t>機械工学の理解とその活用に必要な数学・自然科学・情報技術の基礎と応用について学習します。</t>
    <phoneticPr fontId="3"/>
  </si>
  <si>
    <t>機械工学の幅広い知識を習得し、機械技術をはじめとする広範囲な問題に対応できる能力を育成します。</t>
    <phoneticPr fontId="3"/>
  </si>
  <si>
    <t>自ら課題を探し、種々の科学・技術・情報を利用し解決することを通して、自ら考え・解決する創造能力を育成します。</t>
    <phoneticPr fontId="3"/>
  </si>
  <si>
    <t>技術者として自分の意見を相手に伝えるために必要な日本語による記述、口頭発表、討論などのコミュニケーション能力ならびに国際社会で必要な英語によるコミュニケーション基礎能力を育成します。</t>
    <phoneticPr fontId="3"/>
  </si>
  <si>
    <t>１．人間・社会・自然などについて多面的に学習し、グローバルな視点から物事を考える能力を習得する。
２．体験学習を通じて多面的に考える能力を習得する。</t>
    <phoneticPr fontId="3"/>
  </si>
  <si>
    <t>１．技術者の持つべき倫理と企業との関係、技術の社会への寄与について考える素養を習得する。
２．社会が受容可能な機械システムを構築できる素養を習得する。
３．社会と技術の関係などについて調査・考察することで、責任感のある技術者としての能力を養う。</t>
    <phoneticPr fontId="3"/>
  </si>
  <si>
    <t>１．機械工学の理解と活用に必要な数学の基礎学力を習得する。
２．物理、化学と自然科学の基礎学力を習得する。
３．情報技術の基礎および応用能力を養う。</t>
    <phoneticPr fontId="3"/>
  </si>
  <si>
    <t>１．機械工学の知識を応用するために必要な基礎的・実際的手法を習得する。
２．機械工学の基礎知識を習得し、演習による専門知識の深い理解と継続的学習能力を養う。
３．機械工学の基礎知識を発展させたより高度な知識の習得と、深い洞察力を養う。
４．機械工学の幅広い知識の習得と応用能力を養う。</t>
    <phoneticPr fontId="3"/>
  </si>
  <si>
    <t>１．課題に対し計画・遂行し、結果や問題点を把握した後、考察・解決する能力を養う。
２．与えられた制約の下で計画的に仕事を進めまとめる能力を養う。
３．継続的な学習を自主的に行える能力を養う。</t>
    <phoneticPr fontId="3"/>
  </si>
  <si>
    <t>１．日本語による口頭発表能力と論理的記述能力を養う。
２．外国語によるコミュニケーションの基礎能力を養う。</t>
    <phoneticPr fontId="3"/>
  </si>
  <si>
    <t>機械工学コース・知能システム学コースの学習・教育目標</t>
    <rPh sb="19" eb="21">
      <t>ガクシュウ</t>
    </rPh>
    <phoneticPr fontId="3"/>
  </si>
  <si>
    <r>
      <t>* 評点が成績表に書かれていない場合は、</t>
    </r>
    <r>
      <rPr>
        <u/>
        <sz val="10"/>
        <color theme="5"/>
        <rFont val="ＭＳ Ｐゴシック"/>
        <family val="3"/>
        <charset val="128"/>
      </rPr>
      <t>秀：95点　優：85点　良：75点　可：65点　合格：80点　認定：教務学生教員に問い合わせ</t>
    </r>
    <r>
      <rPr>
        <sz val="10"/>
        <color theme="5"/>
        <rFont val="ＭＳ Ｐゴシック"/>
        <family val="3"/>
        <charset val="128"/>
      </rPr>
      <t xml:space="preserve"> としてください。</t>
    </r>
    <phoneticPr fontId="3"/>
  </si>
  <si>
    <t>5前</t>
  </si>
  <si>
    <t>5後</t>
  </si>
  <si>
    <t>6前</t>
  </si>
  <si>
    <t>6後</t>
  </si>
  <si>
    <t>7前</t>
  </si>
  <si>
    <t>7後</t>
  </si>
  <si>
    <t>8前</t>
  </si>
  <si>
    <t>8後</t>
  </si>
  <si>
    <t>学生証番号：</t>
    <rPh sb="0" eb="3">
      <t>ガクセイショウ</t>
    </rPh>
    <rPh sb="3" eb="5">
      <t>バンゴウ</t>
    </rPh>
    <phoneticPr fontId="3"/>
  </si>
  <si>
    <t>未来思考支援科目</t>
    <rPh sb="0" eb="8">
      <t>ミライシコウシエンカモク</t>
    </rPh>
    <phoneticPr fontId="3"/>
  </si>
  <si>
    <t>Beyond SDGs</t>
    <phoneticPr fontId="3"/>
  </si>
  <si>
    <t>未来思考リテラシー</t>
    <rPh sb="0" eb="4">
      <t>ミライシコウ</t>
    </rPh>
    <phoneticPr fontId="3"/>
  </si>
  <si>
    <t>機械製図法</t>
    <rPh sb="0" eb="5">
      <t>キカイセイズホウ</t>
    </rPh>
    <phoneticPr fontId="3"/>
  </si>
  <si>
    <t>機械材料学</t>
    <rPh sb="0" eb="5">
      <t>キカイザイリョウガク</t>
    </rPh>
    <phoneticPr fontId="3"/>
  </si>
  <si>
    <t>船舶工学入門</t>
    <rPh sb="0" eb="6">
      <t>センパクコウガクニュウモン</t>
    </rPh>
    <phoneticPr fontId="3"/>
  </si>
  <si>
    <t>海洋工学入門</t>
    <rPh sb="0" eb="6">
      <t>カイヨウコウガクニュウモン</t>
    </rPh>
    <phoneticPr fontId="3"/>
  </si>
  <si>
    <t>海事技術</t>
    <rPh sb="0" eb="4">
      <t>カイジギジュツ</t>
    </rPh>
    <phoneticPr fontId="3"/>
  </si>
  <si>
    <t>基礎材料強度学</t>
    <rPh sb="0" eb="7">
      <t>キソザイリョウキョウドガク</t>
    </rPh>
    <phoneticPr fontId="3"/>
  </si>
  <si>
    <t>船舶性能基礎</t>
    <rPh sb="0" eb="6">
      <t>センパクセイノウキソ</t>
    </rPh>
    <phoneticPr fontId="3"/>
  </si>
  <si>
    <t>新入生セミナー</t>
    <rPh sb="0" eb="3">
      <t>シンニュウセイ</t>
    </rPh>
    <phoneticPr fontId="3"/>
  </si>
  <si>
    <t>基盤科目</t>
    <rPh sb="0" eb="4">
      <t>キバンカモク</t>
    </rPh>
    <phoneticPr fontId="3"/>
  </si>
  <si>
    <t>English Foundation</t>
    <phoneticPr fontId="3"/>
  </si>
  <si>
    <t>English Communication Strategies</t>
    <phoneticPr fontId="3"/>
  </si>
  <si>
    <t>愛大スタンダード科目</t>
    <rPh sb="0" eb="2">
      <t>アイダイ</t>
    </rPh>
    <rPh sb="8" eb="10">
      <t>カモク</t>
    </rPh>
    <phoneticPr fontId="3"/>
  </si>
  <si>
    <t>愛大スタンダード科目、愛大プライム科目、課題発見基礎セミナー、大学間連携科目、初修外国語、教員免許に関する科目</t>
    <rPh sb="0" eb="2">
      <t>アイダイ</t>
    </rPh>
    <rPh sb="8" eb="10">
      <t>カモク</t>
    </rPh>
    <rPh sb="11" eb="13">
      <t>アイダイ</t>
    </rPh>
    <rPh sb="17" eb="19">
      <t>カモク</t>
    </rPh>
    <rPh sb="20" eb="26">
      <t>カダイハッケンキソ</t>
    </rPh>
    <rPh sb="31" eb="38">
      <t>ダイガクカンレンケイカモク</t>
    </rPh>
    <rPh sb="39" eb="41">
      <t>ショシュウ</t>
    </rPh>
    <rPh sb="47" eb="49">
      <t>メンキョ</t>
    </rPh>
    <rPh sb="50" eb="51">
      <t>カン</t>
    </rPh>
    <rPh sb="53" eb="55">
      <t>カモク</t>
    </rPh>
    <phoneticPr fontId="3"/>
  </si>
  <si>
    <t>発展科目</t>
    <rPh sb="0" eb="2">
      <t>ハッテン</t>
    </rPh>
    <rPh sb="2" eb="4">
      <t>カモク</t>
    </rPh>
    <phoneticPr fontId="3"/>
  </si>
  <si>
    <t>愛大プライム科目</t>
    <phoneticPr fontId="3"/>
  </si>
  <si>
    <t>課題発見基礎セミナー</t>
    <phoneticPr fontId="3"/>
  </si>
  <si>
    <t>大学間連携科目</t>
    <phoneticPr fontId="3"/>
  </si>
  <si>
    <t>教員免許に関する科目</t>
    <phoneticPr fontId="3"/>
  </si>
  <si>
    <t>↓科目名、履修時期などをメモしてください</t>
    <rPh sb="5" eb="7">
      <t>リシュウ</t>
    </rPh>
    <rPh sb="7" eb="9">
      <t>ジキ</t>
    </rPh>
    <phoneticPr fontId="3"/>
  </si>
  <si>
    <t>*　備考欄に科目名や履修時期などをメモして、どの科目を入力したかをご自身が把握できるようにしてください。</t>
    <rPh sb="2" eb="4">
      <t>ビコウ</t>
    </rPh>
    <rPh sb="4" eb="5">
      <t>ラン</t>
    </rPh>
    <rPh sb="6" eb="8">
      <t>カモク</t>
    </rPh>
    <rPh sb="8" eb="9">
      <t>メイ</t>
    </rPh>
    <rPh sb="10" eb="14">
      <t>リシュウジキ</t>
    </rPh>
    <phoneticPr fontId="3"/>
  </si>
  <si>
    <t>--- 選択枠 ---</t>
    <rPh sb="4" eb="6">
      <t>センタク</t>
    </rPh>
    <rPh sb="6" eb="7">
      <t>ワク</t>
    </rPh>
    <phoneticPr fontId="3"/>
  </si>
  <si>
    <t>*　「シーケンス制御」は知能システム学コースの科目ですが、機械工学コースの学生が受講した場合でもこの欄に入力してください（他コース開講科目の欄ではなく）。</t>
    <rPh sb="8" eb="10">
      <t>セイギョ</t>
    </rPh>
    <rPh sb="12" eb="14">
      <t>チノウ</t>
    </rPh>
    <rPh sb="18" eb="19">
      <t>ガク</t>
    </rPh>
    <rPh sb="23" eb="25">
      <t>カモク</t>
    </rPh>
    <rPh sb="29" eb="31">
      <t>キカイ</t>
    </rPh>
    <rPh sb="31" eb="33">
      <t>コウガク</t>
    </rPh>
    <rPh sb="37" eb="39">
      <t>ガクセイ</t>
    </rPh>
    <rPh sb="40" eb="42">
      <t>ジュコウ</t>
    </rPh>
    <rPh sb="44" eb="46">
      <t>バアイ</t>
    </rPh>
    <rPh sb="61" eb="62">
      <t>タ</t>
    </rPh>
    <rPh sb="65" eb="67">
      <t>カイコウ</t>
    </rPh>
    <rPh sb="67" eb="69">
      <t>カモク</t>
    </rPh>
    <rPh sb="70" eb="71">
      <t>ラン</t>
    </rPh>
    <phoneticPr fontId="3"/>
  </si>
  <si>
    <r>
      <t>*　工学部の他コースで開講された専門基礎科目と専門応用科目を</t>
    </r>
    <r>
      <rPr>
        <b/>
        <sz val="10"/>
        <color theme="5"/>
        <rFont val="ＭＳ Ｐゴシック"/>
        <family val="3"/>
        <charset val="128"/>
      </rPr>
      <t>４単位</t>
    </r>
    <r>
      <rPr>
        <sz val="10"/>
        <color theme="5"/>
        <rFont val="ＭＳ Ｐゴシック"/>
        <family val="3"/>
        <charset val="128"/>
      </rPr>
      <t>まで反映できます。４単位を超える場合は</t>
    </r>
    <r>
      <rPr>
        <b/>
        <sz val="10"/>
        <color theme="5"/>
        <rFont val="ＭＳ Ｐゴシック"/>
        <family val="3"/>
        <charset val="128"/>
      </rPr>
      <t>評点×単位数</t>
    </r>
    <r>
      <rPr>
        <sz val="10"/>
        <color theme="5"/>
        <rFont val="ＭＳ Ｐゴシック"/>
        <family val="3"/>
        <charset val="128"/>
      </rPr>
      <t>が大きいものを優先します。</t>
    </r>
    <rPh sb="2" eb="5">
      <t>コウガクブ</t>
    </rPh>
    <rPh sb="6" eb="7">
      <t>タ</t>
    </rPh>
    <rPh sb="11" eb="13">
      <t>カイコウ</t>
    </rPh>
    <rPh sb="16" eb="18">
      <t>センモン</t>
    </rPh>
    <rPh sb="18" eb="20">
      <t>キソ</t>
    </rPh>
    <rPh sb="20" eb="22">
      <t>カモク</t>
    </rPh>
    <rPh sb="22" eb="28">
      <t>センモンオウヨウカモク</t>
    </rPh>
    <rPh sb="31" eb="33">
      <t>タンイ</t>
    </rPh>
    <rPh sb="34" eb="36">
      <t>ハンエイ</t>
    </rPh>
    <rPh sb="43" eb="45">
      <t>タンイ</t>
    </rPh>
    <rPh sb="45" eb="46">
      <t>コ</t>
    </rPh>
    <rPh sb="48" eb="50">
      <t>バアイ</t>
    </rPh>
    <rPh sb="51" eb="54">
      <t>ヒョウテンカケル</t>
    </rPh>
    <rPh sb="54" eb="57">
      <t>タンイスウ</t>
    </rPh>
    <rPh sb="58" eb="59">
      <t>オオ</t>
    </rPh>
    <rPh sb="64" eb="66">
      <t>ユウセン</t>
    </rPh>
    <phoneticPr fontId="3"/>
  </si>
  <si>
    <t>*　備考欄に科目名や履修時期などをメモしてください。</t>
    <phoneticPr fontId="3"/>
  </si>
  <si>
    <r>
      <t>*　他学部開講科目は、コース長の判断により</t>
    </r>
    <r>
      <rPr>
        <b/>
        <sz val="10"/>
        <color theme="5"/>
        <rFont val="ＭＳ Ｐゴシック"/>
        <family val="3"/>
        <charset val="128"/>
      </rPr>
      <t>４単位</t>
    </r>
    <r>
      <rPr>
        <sz val="10"/>
        <color theme="5"/>
        <rFont val="ＭＳ Ｐゴシック"/>
        <family val="3"/>
        <charset val="128"/>
      </rPr>
      <t>まで認められる場合があります。事前にコース長に相談してください。４単位を超える場合は</t>
    </r>
    <r>
      <rPr>
        <b/>
        <sz val="10"/>
        <color theme="5"/>
        <rFont val="ＭＳ Ｐゴシック"/>
        <family val="3"/>
        <charset val="128"/>
      </rPr>
      <t>評点×単位数</t>
    </r>
    <r>
      <rPr>
        <sz val="10"/>
        <color theme="5"/>
        <rFont val="ＭＳ Ｐゴシック"/>
        <family val="3"/>
        <charset val="128"/>
      </rPr>
      <t>が大きいものを優先します。</t>
    </r>
    <rPh sb="2" eb="5">
      <t>タガクブ</t>
    </rPh>
    <rPh sb="5" eb="7">
      <t>カイコウ</t>
    </rPh>
    <rPh sb="7" eb="9">
      <t>カモク</t>
    </rPh>
    <rPh sb="26" eb="27">
      <t>ミト</t>
    </rPh>
    <rPh sb="31" eb="33">
      <t>バアイ</t>
    </rPh>
    <rPh sb="39" eb="41">
      <t>ジゼン</t>
    </rPh>
    <rPh sb="45" eb="46">
      <t>チョウ</t>
    </rPh>
    <rPh sb="47" eb="49">
      <t>ソウダン</t>
    </rPh>
    <phoneticPr fontId="3"/>
  </si>
  <si>
    <r>
      <t>*　「TOEIC Listening &amp; Reading 公開テスト」（</t>
    </r>
    <r>
      <rPr>
        <sz val="10"/>
        <color theme="5"/>
        <rFont val="Calibri"/>
        <family val="3"/>
      </rPr>
      <t>IP</t>
    </r>
    <r>
      <rPr>
        <sz val="10"/>
        <color theme="5"/>
        <rFont val="ＭＳ Ｐゴシック"/>
        <family val="3"/>
        <charset val="128"/>
      </rPr>
      <t>テストは不可）を受験した場合、その得点を入力してください。複数回受験したことがある場合は最も良いものを入力します。</t>
    </r>
    <rPh sb="29" eb="31">
      <t>コウカイ</t>
    </rPh>
    <rPh sb="42" eb="44">
      <t>フカ</t>
    </rPh>
    <rPh sb="46" eb="48">
      <t>ジュケン</t>
    </rPh>
    <rPh sb="50" eb="52">
      <t>バアイ</t>
    </rPh>
    <rPh sb="55" eb="57">
      <t>トクテン</t>
    </rPh>
    <rPh sb="58" eb="60">
      <t>ニュウリョク</t>
    </rPh>
    <rPh sb="67" eb="72">
      <t>フクスウカイジュケン</t>
    </rPh>
    <rPh sb="79" eb="81">
      <t>バアイ</t>
    </rPh>
    <rPh sb="84" eb="85">
      <t>ヨ</t>
    </rPh>
    <phoneticPr fontId="3"/>
  </si>
  <si>
    <r>
      <t>*　</t>
    </r>
    <r>
      <rPr>
        <b/>
        <sz val="10"/>
        <color theme="5"/>
        <rFont val="ＭＳ Ｐゴシック"/>
        <family val="3"/>
        <charset val="128"/>
      </rPr>
      <t>研究室配属</t>
    </r>
    <r>
      <rPr>
        <sz val="10"/>
        <color theme="5"/>
        <rFont val="ＭＳ Ｐゴシック"/>
        <family val="3"/>
        <charset val="128"/>
      </rPr>
      <t>に利用したい場合は、</t>
    </r>
    <r>
      <rPr>
        <b/>
        <sz val="10"/>
        <color theme="5"/>
        <rFont val="ＭＳ Ｐゴシック"/>
        <family val="3"/>
        <charset val="128"/>
      </rPr>
      <t>配属直前の３月の第２金曜日の23:59まで</t>
    </r>
    <r>
      <rPr>
        <sz val="10"/>
        <color theme="5"/>
        <rFont val="ＭＳ Ｐゴシック"/>
        <family val="3"/>
        <charset val="128"/>
      </rPr>
      <t>に申告してください。</t>
    </r>
    <rPh sb="2" eb="7">
      <t>ケンキュウシツハイゾク</t>
    </rPh>
    <rPh sb="8" eb="10">
      <t>リヨウ</t>
    </rPh>
    <rPh sb="13" eb="15">
      <t>バアイ</t>
    </rPh>
    <rPh sb="17" eb="19">
      <t>ハイゾク</t>
    </rPh>
    <rPh sb="19" eb="21">
      <t>チョクゼン</t>
    </rPh>
    <phoneticPr fontId="3"/>
  </si>
  <si>
    <r>
      <t>*　加えて、コースの</t>
    </r>
    <r>
      <rPr>
        <sz val="10"/>
        <color theme="5"/>
        <rFont val="Calibri"/>
        <family val="3"/>
      </rPr>
      <t>Web</t>
    </r>
    <r>
      <rPr>
        <sz val="10"/>
        <color theme="5"/>
        <rFont val="ＭＳ Ｐゴシック"/>
        <family val="3"/>
        <charset val="128"/>
      </rPr>
      <t>ページから事務室へ申告してください。</t>
    </r>
    <r>
      <rPr>
        <b/>
        <sz val="10"/>
        <color theme="5"/>
        <rFont val="ＭＳ Ｐゴシック"/>
        <family val="3"/>
        <charset val="128"/>
      </rPr>
      <t>申告しない場合、正式な達成度に反映されません</t>
    </r>
    <r>
      <rPr>
        <sz val="10"/>
        <color theme="5"/>
        <rFont val="ＭＳ Ｐゴシック"/>
        <family val="3"/>
        <charset val="128"/>
      </rPr>
      <t>。複数回申告した場合は最も良いものが使われます。</t>
    </r>
    <rPh sb="2" eb="3">
      <t>クワ</t>
    </rPh>
    <rPh sb="18" eb="21">
      <t>ジムシツ</t>
    </rPh>
    <rPh sb="22" eb="24">
      <t>シンコク</t>
    </rPh>
    <rPh sb="31" eb="33">
      <t>シンコク</t>
    </rPh>
    <rPh sb="36" eb="38">
      <t>バアイ</t>
    </rPh>
    <rPh sb="39" eb="41">
      <t>セイシキ</t>
    </rPh>
    <rPh sb="42" eb="45">
      <t>タッセイド</t>
    </rPh>
    <rPh sb="46" eb="48">
      <t>ハンエイ</t>
    </rPh>
    <rPh sb="54" eb="57">
      <t>フクスウカイ</t>
    </rPh>
    <rPh sb="57" eb="59">
      <t>シンコク</t>
    </rPh>
    <rPh sb="61" eb="63">
      <t>バアイ</t>
    </rPh>
    <rPh sb="64" eb="65">
      <t>モット</t>
    </rPh>
    <rPh sb="66" eb="67">
      <t>ヨ</t>
    </rPh>
    <rPh sb="71" eb="72">
      <t>ツカ</t>
    </rPh>
    <phoneticPr fontId="3"/>
  </si>
  <si>
    <t>愛大スタンダード科目 専用枠</t>
    <rPh sb="0" eb="2">
      <t>アイダイ</t>
    </rPh>
    <rPh sb="8" eb="10">
      <t>カモク</t>
    </rPh>
    <rPh sb="11" eb="14">
      <t>センヨウワク</t>
    </rPh>
    <phoneticPr fontId="3"/>
  </si>
  <si>
    <t>愛大スタンダード科目 専用枠</t>
    <rPh sb="0" eb="2">
      <t>アイダイ</t>
    </rPh>
    <rPh sb="8" eb="10">
      <t>カモク</t>
    </rPh>
    <phoneticPr fontId="3"/>
  </si>
  <si>
    <r>
      <t>*　これらの科目は</t>
    </r>
    <r>
      <rPr>
        <b/>
        <sz val="10"/>
        <color theme="5"/>
        <rFont val="ＭＳ Ｐゴシック"/>
        <family val="3"/>
        <charset val="128"/>
      </rPr>
      <t>１２単位（愛大スタンダード科目専用枠３＋選択枠９）</t>
    </r>
    <r>
      <rPr>
        <sz val="10"/>
        <color theme="5"/>
        <rFont val="ＭＳ Ｐゴシック"/>
        <family val="3"/>
        <charset val="128"/>
      </rPr>
      <t>まで達成度に反映されます。</t>
    </r>
    <rPh sb="6" eb="8">
      <t>カモク</t>
    </rPh>
    <rPh sb="11" eb="13">
      <t>タンイ</t>
    </rPh>
    <rPh sb="14" eb="16">
      <t>アイダイ</t>
    </rPh>
    <rPh sb="22" eb="24">
      <t>カモク</t>
    </rPh>
    <rPh sb="24" eb="26">
      <t>センヨウ</t>
    </rPh>
    <rPh sb="26" eb="27">
      <t>ワク</t>
    </rPh>
    <rPh sb="29" eb="32">
      <t>センタクワク</t>
    </rPh>
    <rPh sb="36" eb="39">
      <t>タッセイド</t>
    </rPh>
    <rPh sb="40" eb="42">
      <t>ハンエイ</t>
    </rPh>
    <phoneticPr fontId="3"/>
  </si>
  <si>
    <r>
      <t>*　まず専用枠に、愛大スタンダード科目の中から</t>
    </r>
    <r>
      <rPr>
        <b/>
        <sz val="10"/>
        <color theme="5"/>
        <rFont val="ＭＳ Ｐゴシック"/>
        <family val="3"/>
        <charset val="128"/>
      </rPr>
      <t>評点</t>
    </r>
    <r>
      <rPr>
        <sz val="10"/>
        <color theme="5"/>
        <rFont val="ＭＳ Ｐゴシック"/>
        <family val="3"/>
        <charset val="128"/>
      </rPr>
      <t>の高い３単位を入力します。</t>
    </r>
    <rPh sb="4" eb="6">
      <t>センヨウ</t>
    </rPh>
    <rPh sb="6" eb="7">
      <t>ワク</t>
    </rPh>
    <rPh sb="9" eb="11">
      <t>アイダイ</t>
    </rPh>
    <rPh sb="17" eb="19">
      <t>カモク</t>
    </rPh>
    <rPh sb="20" eb="21">
      <t>ナカ</t>
    </rPh>
    <rPh sb="23" eb="25">
      <t>ヒョウテン</t>
    </rPh>
    <rPh sb="32" eb="34">
      <t>ニュウリョク</t>
    </rPh>
    <phoneticPr fontId="3"/>
  </si>
  <si>
    <r>
      <t>*　続いて選択枠に、残りの科目を</t>
    </r>
    <r>
      <rPr>
        <b/>
        <sz val="10"/>
        <color theme="5"/>
        <rFont val="ＭＳ Ｐゴシック"/>
        <family val="3"/>
        <charset val="128"/>
      </rPr>
      <t>評点</t>
    </r>
    <r>
      <rPr>
        <sz val="10"/>
        <color theme="5"/>
        <rFont val="ＭＳ Ｐゴシック"/>
        <family val="3"/>
        <charset val="128"/>
      </rPr>
      <t>の高いものから入力します。専用枠に使用しなかった愛大スタンダード科目も入力できます。</t>
    </r>
    <rPh sb="2" eb="3">
      <t>ツヅ</t>
    </rPh>
    <rPh sb="5" eb="8">
      <t>センタクワク</t>
    </rPh>
    <rPh sb="10" eb="11">
      <t>ノコ</t>
    </rPh>
    <rPh sb="13" eb="15">
      <t>カモク</t>
    </rPh>
    <rPh sb="16" eb="18">
      <t>ヒョウテン</t>
    </rPh>
    <rPh sb="19" eb="20">
      <t>タカ</t>
    </rPh>
    <rPh sb="25" eb="27">
      <t>ニュウリョク</t>
    </rPh>
    <rPh sb="31" eb="33">
      <t>センヨウ</t>
    </rPh>
    <rPh sb="33" eb="34">
      <t>ワク</t>
    </rPh>
    <rPh sb="35" eb="37">
      <t>シヨウ</t>
    </rPh>
    <rPh sb="42" eb="44">
      <t>アイダイ</t>
    </rPh>
    <rPh sb="50" eb="52">
      <t>カモク</t>
    </rPh>
    <rPh sb="53" eb="55">
      <t>ニュウリョク</t>
    </rPh>
    <phoneticPr fontId="3"/>
  </si>
  <si>
    <t>*　合計１１単位まで入力し、次に来る科目が２単位科目の場合、この科目を１単位として入力してください（合計１２単位に収める）。</t>
    <rPh sb="2" eb="4">
      <t>ゴウケイ</t>
    </rPh>
    <rPh sb="6" eb="8">
      <t>タンイ</t>
    </rPh>
    <rPh sb="10" eb="12">
      <t>ニュウリョク</t>
    </rPh>
    <rPh sb="14" eb="15">
      <t>ツギ</t>
    </rPh>
    <rPh sb="16" eb="17">
      <t>ク</t>
    </rPh>
    <rPh sb="18" eb="20">
      <t>カモク</t>
    </rPh>
    <rPh sb="22" eb="26">
      <t>タンイカモク</t>
    </rPh>
    <rPh sb="27" eb="29">
      <t>バアイ</t>
    </rPh>
    <rPh sb="32" eb="34">
      <t>カモク</t>
    </rPh>
    <rPh sb="36" eb="38">
      <t>タンイ</t>
    </rPh>
    <rPh sb="41" eb="43">
      <t>ニュウリョク</t>
    </rPh>
    <rPh sb="50" eb="52">
      <t>ゴウケイ</t>
    </rPh>
    <rPh sb="54" eb="56">
      <t>タンイ</t>
    </rPh>
    <rPh sb="57" eb="58">
      <t>オサ</t>
    </rPh>
    <phoneticPr fontId="3"/>
  </si>
  <si>
    <t>*　発展科目は達成度に算入されません。</t>
    <phoneticPr fontId="3"/>
  </si>
  <si>
    <t>※ 「達成率」や「満点」は、一般的と思われる履修の仕方で計算しています。履修状況によっては達成率が100％を超えることがあります。インターンシップ、他学部・他コース科目、英語自己学習は満点に含んでいません（達成度には含まれます）。</t>
    <rPh sb="3" eb="6">
      <t>タッセイリツ</t>
    </rPh>
    <rPh sb="9" eb="11">
      <t>マンテン</t>
    </rPh>
    <rPh sb="14" eb="17">
      <t>イッパンテキ</t>
    </rPh>
    <rPh sb="18" eb="19">
      <t>オモ</t>
    </rPh>
    <rPh sb="28" eb="30">
      <t>ケイサン</t>
    </rPh>
    <rPh sb="36" eb="40">
      <t>リシュウジョウキョウ</t>
    </rPh>
    <rPh sb="45" eb="48">
      <t>タッセイリツ</t>
    </rPh>
    <rPh sb="54" eb="55">
      <t>コ</t>
    </rPh>
    <rPh sb="85" eb="88">
      <t>タガクブ</t>
    </rPh>
    <rPh sb="89" eb="90">
      <t>タ</t>
    </rPh>
    <rPh sb="95" eb="96">
      <t>フク</t>
    </rPh>
    <phoneticPr fontId="3"/>
  </si>
  <si>
    <t>達成度計算表（2026年入学生向け）</t>
    <rPh sb="0" eb="2">
      <t>タッセイ</t>
    </rPh>
    <rPh sb="2" eb="3">
      <t>ド</t>
    </rPh>
    <rPh sb="3" eb="5">
      <t>ケイサン</t>
    </rPh>
    <rPh sb="5" eb="6">
      <t>ヒョウ</t>
    </rPh>
    <rPh sb="11" eb="12">
      <t>ネン</t>
    </rPh>
    <rPh sb="12" eb="14">
      <t>ニュウガク</t>
    </rPh>
    <rPh sb="14" eb="15">
      <t>セイ</t>
    </rPh>
    <rPh sb="15" eb="16">
      <t>ム</t>
    </rPh>
    <phoneticPr fontId="3"/>
  </si>
  <si>
    <t>微積分ⅠＡ</t>
    <rPh sb="0" eb="3">
      <t>ビセキブン</t>
    </rPh>
    <phoneticPr fontId="3"/>
  </si>
  <si>
    <t>線形代数Ⅰ</t>
    <rPh sb="0" eb="4">
      <t>センケイダイスウ</t>
    </rPh>
    <phoneticPr fontId="3"/>
  </si>
  <si>
    <t>工学リテラシー</t>
    <phoneticPr fontId="3"/>
  </si>
  <si>
    <t>化学基礎</t>
    <phoneticPr fontId="3"/>
  </si>
  <si>
    <t>生物基礎</t>
    <rPh sb="0" eb="4">
      <t>セイブツキソ</t>
    </rPh>
    <phoneticPr fontId="3"/>
  </si>
  <si>
    <t>基礎統計学</t>
    <rPh sb="0" eb="5">
      <t>キソトウケイガク</t>
    </rPh>
    <phoneticPr fontId="3"/>
  </si>
  <si>
    <t>基礎プログラミング</t>
    <phoneticPr fontId="3"/>
  </si>
  <si>
    <t>基礎データサイエンス</t>
    <phoneticPr fontId="3"/>
  </si>
  <si>
    <t>機械工学入門</t>
    <rPh sb="0" eb="2">
      <t>キカイ</t>
    </rPh>
    <rPh sb="2" eb="6">
      <t>コウガクニュウモン</t>
    </rPh>
    <phoneticPr fontId="3"/>
  </si>
  <si>
    <t>電気電子工学入門</t>
    <rPh sb="0" eb="4">
      <t>デンキデンシ</t>
    </rPh>
    <rPh sb="4" eb="8">
      <t>コウガクニュウモン</t>
    </rPh>
    <phoneticPr fontId="3"/>
  </si>
  <si>
    <t>情報工学入門</t>
    <rPh sb="0" eb="2">
      <t>ジョウホウ</t>
    </rPh>
    <rPh sb="2" eb="6">
      <t>コウガクニュウモン</t>
    </rPh>
    <phoneticPr fontId="3"/>
  </si>
  <si>
    <t>材料デザイン工学入門</t>
    <rPh sb="0" eb="2">
      <t>ザイリョウ</t>
    </rPh>
    <rPh sb="6" eb="10">
      <t>コウガクニュウモン</t>
    </rPh>
    <phoneticPr fontId="3"/>
  </si>
  <si>
    <t>化学生命科学入門</t>
    <rPh sb="0" eb="2">
      <t>カガク</t>
    </rPh>
    <rPh sb="2" eb="4">
      <t>セイメイ</t>
    </rPh>
    <rPh sb="4" eb="6">
      <t>カガク</t>
    </rPh>
    <rPh sb="6" eb="8">
      <t>ニュウモン</t>
    </rPh>
    <phoneticPr fontId="3"/>
  </si>
  <si>
    <t>環境建設工学入門</t>
    <rPh sb="0" eb="4">
      <t>カンキョウケンセツ</t>
    </rPh>
    <rPh sb="4" eb="8">
      <t>コウガクニュウモン</t>
    </rPh>
    <phoneticPr fontId="3"/>
  </si>
  <si>
    <t>微積分ⅠB</t>
    <rPh sb="0" eb="3">
      <t>ビセキブン</t>
    </rPh>
    <phoneticPr fontId="3"/>
  </si>
  <si>
    <t>微積分Ⅱ</t>
    <rPh sb="0" eb="3">
      <t>ビセキブン</t>
    </rPh>
    <phoneticPr fontId="3"/>
  </si>
  <si>
    <t>線形代数Ⅱ</t>
    <rPh sb="0" eb="4">
      <t>センケイダイスウ</t>
    </rPh>
    <phoneticPr fontId="3"/>
  </si>
  <si>
    <t>機械基礎力学</t>
    <rPh sb="0" eb="6">
      <t>キカイキソリキガク</t>
    </rPh>
    <phoneticPr fontId="3"/>
  </si>
  <si>
    <t>機械加工学</t>
    <rPh sb="0" eb="2">
      <t>キカイ</t>
    </rPh>
    <rPh sb="2" eb="4">
      <t>カコウ</t>
    </rPh>
    <rPh sb="4" eb="5">
      <t>ガク</t>
    </rPh>
    <phoneticPr fontId="3"/>
  </si>
  <si>
    <t>C言語基礎</t>
    <rPh sb="1" eb="3">
      <t>ゲンゴ</t>
    </rPh>
    <rPh sb="3" eb="5">
      <t>キソ</t>
    </rPh>
    <phoneticPr fontId="3"/>
  </si>
  <si>
    <t>1前</t>
  </si>
  <si>
    <t>1前</t>
    <phoneticPr fontId="3"/>
  </si>
  <si>
    <t>1後</t>
    <phoneticPr fontId="3"/>
  </si>
  <si>
    <t>※ 1前、1後において、DとEの満点が0点のため該当の達成率は計算されません。</t>
    <rPh sb="3" eb="4">
      <t>マエ</t>
    </rPh>
    <rPh sb="6" eb="7">
      <t>ウシ</t>
    </rPh>
    <rPh sb="16" eb="18">
      <t>マンテン</t>
    </rPh>
    <rPh sb="20" eb="21">
      <t>テン</t>
    </rPh>
    <rPh sb="24" eb="26">
      <t>ガイトウ</t>
    </rPh>
    <rPh sb="27" eb="30">
      <t>タッセイリツ</t>
    </rPh>
    <rPh sb="31" eb="33">
      <t>ケイサン</t>
    </rPh>
    <phoneticPr fontId="3"/>
  </si>
  <si>
    <t>改訂0　2026年 8月 3日</t>
    <rPh sb="0" eb="2">
      <t>カイテイ</t>
    </rPh>
    <rPh sb="8" eb="9">
      <t>ネン</t>
    </rPh>
    <rPh sb="11" eb="12">
      <t>ガツ</t>
    </rPh>
    <rPh sb="14" eb="15">
      <t>ニチ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</si>
</sst>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8" formatCode="0_);[Red]\(0\)"/>
  </numFmts>
  <fonts count="12"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sz val="11"/>
      <color theme="1"/>
      <name val="ＭＳ Ｐゴシック"/>
      <family val="3"/>
      <charset val="128"/>
      <scheme val="minor"/>
    </font>
    <font>
      <sz val="10"/>
      <color theme="5"/>
      <name val="ＭＳ Ｐゴシック"/>
      <family val="3"/>
      <charset val="128"/>
    </font>
    <font>
      <b/>
      <sz val="10"/>
      <color theme="5"/>
      <name val="ＭＳ Ｐゴシック"/>
      <family val="3"/>
      <charset val="128"/>
    </font>
    <font>
      <sz val="10"/>
      <color theme="0"/>
      <name val="ＭＳ Ｐゴシック"/>
      <family val="3"/>
      <charset val="128"/>
    </font>
    <font>
      <u/>
      <sz val="10"/>
      <color theme="5"/>
      <name val="ＭＳ Ｐゴシック"/>
      <family val="3"/>
      <charset val="128"/>
    </font>
    <font>
      <sz val="10"/>
      <color theme="5"/>
      <name val="Calibri"/>
      <family val="3"/>
    </font>
  </fonts>
  <fills count="5">
    <fill>
      <patternFill patternType="none"/>
    </fill>
    <fill>
      <patternFill patternType="gray125"/>
    </fill>
    <fill>
      <patternFill patternType="solid">
        <fgColor theme="6" tint="0.59999389629810485"/>
        <bgColor indexed="64"/>
      </patternFill>
    </fill>
    <fill>
      <patternFill patternType="solid">
        <fgColor theme="9" tint="0.79998168889431442"/>
        <bgColor indexed="65"/>
      </patternFill>
    </fill>
    <fill>
      <patternFill patternType="solid">
        <fgColor theme="8" tint="0.79998168889431442"/>
        <bgColor indexed="64"/>
      </patternFill>
    </fill>
  </fills>
  <borders count="1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diagonalUp="1" diagonalDown="1">
      <left/>
      <right/>
      <top/>
      <bottom/>
      <diagonal style="thin">
        <color auto="1"/>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s>
  <cellStyleXfs count="10">
    <xf numFmtId="0" fontId="0" fillId="0" borderId="0">
      <alignment vertical="center"/>
    </xf>
    <xf numFmtId="0" fontId="5" fillId="0" borderId="0">
      <alignment vertical="center"/>
    </xf>
    <xf numFmtId="0" fontId="5" fillId="0" borderId="0">
      <alignment vertical="center"/>
    </xf>
    <xf numFmtId="0" fontId="2"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9" fontId="2" fillId="0" borderId="0" applyFont="0" applyFill="0" applyBorder="0" applyAlignment="0" applyProtection="0">
      <alignment vertical="center"/>
    </xf>
    <xf numFmtId="0" fontId="1" fillId="3" borderId="0" applyNumberFormat="0" applyBorder="0" applyAlignment="0" applyProtection="0">
      <alignment vertical="center"/>
    </xf>
  </cellStyleXfs>
  <cellXfs count="76">
    <xf numFmtId="0" fontId="0" fillId="0" borderId="0" xfId="0">
      <alignment vertical="center"/>
    </xf>
    <xf numFmtId="0" fontId="0" fillId="0" borderId="1" xfId="0" applyBorder="1" applyAlignment="1">
      <alignment horizontal="center" vertical="center"/>
    </xf>
    <xf numFmtId="0" fontId="0" fillId="0" borderId="0" xfId="0" applyAlignment="1">
      <alignment vertical="top"/>
    </xf>
    <xf numFmtId="0" fontId="0" fillId="0" borderId="0" xfId="0" applyAlignment="1">
      <alignment horizontal="center" vertical="center"/>
    </xf>
    <xf numFmtId="0" fontId="0" fillId="0" borderId="0" xfId="0" applyAlignment="1">
      <alignment horizontal="right" vertical="center"/>
    </xf>
    <xf numFmtId="0" fontId="0" fillId="0" borderId="4" xfId="0" applyBorder="1" applyAlignment="1">
      <alignment horizontal="center" vertical="center"/>
    </xf>
    <xf numFmtId="9" fontId="0" fillId="0" borderId="0" xfId="8" applyFont="1" applyBorder="1" applyAlignment="1" applyProtection="1">
      <alignment horizontal="right" vertical="center" indent="1"/>
    </xf>
    <xf numFmtId="176" fontId="0" fillId="0" borderId="0" xfId="0" applyNumberFormat="1" applyAlignment="1">
      <alignment horizontal="right" vertical="center" indent="1"/>
    </xf>
    <xf numFmtId="178" fontId="0" fillId="0" borderId="0" xfId="0" applyNumberFormat="1" applyAlignment="1">
      <alignment horizontal="right" vertical="center" indent="1"/>
    </xf>
    <xf numFmtId="9" fontId="0" fillId="0" borderId="1" xfId="8" applyFont="1" applyBorder="1" applyAlignment="1" applyProtection="1">
      <alignment horizontal="right" vertical="center" indent="1"/>
    </xf>
    <xf numFmtId="176" fontId="0" fillId="0" borderId="1" xfId="0" applyNumberFormat="1" applyBorder="1" applyAlignment="1">
      <alignment horizontal="right" vertical="center" indent="1"/>
    </xf>
    <xf numFmtId="178" fontId="0" fillId="0" borderId="1" xfId="0" applyNumberFormat="1" applyBorder="1" applyAlignment="1">
      <alignment horizontal="right" vertical="center" indent="1"/>
    </xf>
    <xf numFmtId="0" fontId="0" fillId="0" borderId="1" xfId="0" applyBorder="1" applyAlignment="1">
      <alignment horizontal="center" vertical="top"/>
    </xf>
    <xf numFmtId="0" fontId="0" fillId="0" borderId="0" xfId="0" applyAlignment="1">
      <alignment vertical="top" wrapText="1"/>
    </xf>
    <xf numFmtId="0" fontId="0" fillId="0" borderId="0" xfId="0" applyAlignment="1">
      <alignment horizontal="left" vertical="top"/>
    </xf>
    <xf numFmtId="176" fontId="0" fillId="0" borderId="4" xfId="0" applyNumberFormat="1" applyBorder="1" applyAlignment="1">
      <alignment horizontal="center" vertical="center"/>
    </xf>
    <xf numFmtId="0" fontId="5" fillId="0" borderId="0" xfId="0" applyFont="1" applyAlignment="1">
      <alignment horizontal="right" vertical="top"/>
    </xf>
    <xf numFmtId="0" fontId="4"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left" vertical="center"/>
    </xf>
    <xf numFmtId="0" fontId="4" fillId="0" borderId="0" xfId="0" applyFont="1" applyAlignment="1">
      <alignment vertical="center" wrapText="1"/>
    </xf>
    <xf numFmtId="0" fontId="4" fillId="0" borderId="0" xfId="0" applyFont="1">
      <alignment vertical="center"/>
    </xf>
    <xf numFmtId="0" fontId="4" fillId="0" borderId="0" xfId="0" applyFont="1" applyAlignment="1">
      <alignment horizontal="center" vertical="center" shrinkToFit="1"/>
    </xf>
    <xf numFmtId="0" fontId="4" fillId="0" borderId="0" xfId="0" applyFont="1" applyAlignment="1">
      <alignment vertical="center" shrinkToFit="1"/>
    </xf>
    <xf numFmtId="0" fontId="4" fillId="0" borderId="4" xfId="0" applyFont="1" applyBorder="1" applyAlignment="1">
      <alignment horizontal="center" vertical="center"/>
    </xf>
    <xf numFmtId="0" fontId="4" fillId="0" borderId="3" xfId="0" applyFont="1" applyBorder="1" applyAlignment="1">
      <alignment horizontal="center" vertical="center"/>
    </xf>
    <xf numFmtId="0" fontId="4" fillId="0" borderId="0" xfId="0" quotePrefix="1" applyFont="1" applyAlignment="1">
      <alignment horizontal="center" vertical="center"/>
    </xf>
    <xf numFmtId="0" fontId="4" fillId="0" borderId="0" xfId="0" applyFont="1" applyAlignment="1">
      <alignment horizontal="left" vertical="center" indent="3"/>
    </xf>
    <xf numFmtId="0" fontId="4" fillId="0" borderId="0" xfId="0" applyFont="1" applyAlignment="1">
      <alignment horizontal="left" vertical="center" wrapText="1"/>
    </xf>
    <xf numFmtId="0" fontId="4" fillId="0" borderId="6" xfId="0" applyFont="1" applyBorder="1" applyAlignment="1">
      <alignment horizontal="center" vertical="center"/>
    </xf>
    <xf numFmtId="0" fontId="4" fillId="0" borderId="8" xfId="0" quotePrefix="1" applyFont="1" applyBorder="1" applyAlignment="1">
      <alignment horizontal="left" vertical="center"/>
    </xf>
    <xf numFmtId="0" fontId="4" fillId="0" borderId="7" xfId="0" applyFont="1" applyBorder="1" applyAlignment="1">
      <alignment horizontal="center" vertical="center"/>
    </xf>
    <xf numFmtId="0" fontId="4" fillId="0" borderId="8" xfId="0" applyFont="1" applyBorder="1" applyAlignment="1">
      <alignment horizontal="left" vertical="center"/>
    </xf>
    <xf numFmtId="0" fontId="4" fillId="0" borderId="0" xfId="0" applyFont="1" applyAlignment="1">
      <alignment vertical="top"/>
    </xf>
    <xf numFmtId="0" fontId="4" fillId="0" borderId="0" xfId="0" applyFont="1" applyAlignment="1">
      <alignment horizontal="left" vertical="top"/>
    </xf>
    <xf numFmtId="0" fontId="7" fillId="0" borderId="0" xfId="0" applyFont="1" applyAlignment="1">
      <alignment horizontal="left" vertical="center" indent="3"/>
    </xf>
    <xf numFmtId="0" fontId="4" fillId="0" borderId="0" xfId="0" applyFont="1" applyAlignment="1">
      <alignment horizontal="left" vertical="center" indent="4"/>
    </xf>
    <xf numFmtId="0" fontId="4" fillId="0" borderId="0" xfId="0" applyFont="1" applyAlignment="1">
      <alignment horizontal="left" vertical="center" indent="2"/>
    </xf>
    <xf numFmtId="0" fontId="4" fillId="0" borderId="0" xfId="0" applyFont="1" applyAlignment="1">
      <alignment horizontal="left" vertical="center" indent="6"/>
    </xf>
    <xf numFmtId="0" fontId="4" fillId="0" borderId="0" xfId="9" applyNumberFormat="1" applyFont="1" applyFill="1" applyBorder="1" applyAlignment="1">
      <alignment horizontal="center" vertical="center"/>
    </xf>
    <xf numFmtId="0" fontId="9" fillId="0" borderId="5" xfId="0" applyFont="1" applyBorder="1" applyAlignment="1">
      <alignment horizontal="center" vertical="center"/>
    </xf>
    <xf numFmtId="0" fontId="9" fillId="0" borderId="5" xfId="9" applyNumberFormat="1" applyFont="1" applyFill="1" applyBorder="1" applyAlignment="1">
      <alignment horizontal="center" vertical="center"/>
    </xf>
    <xf numFmtId="0" fontId="4" fillId="0" borderId="0" xfId="0" applyFont="1" applyAlignment="1">
      <alignment horizontal="right" vertical="center"/>
    </xf>
    <xf numFmtId="0" fontId="4" fillId="4" borderId="6" xfId="0" applyFont="1" applyFill="1" applyBorder="1" applyAlignment="1" applyProtection="1">
      <alignment horizontal="center" vertical="center"/>
      <protection locked="0"/>
    </xf>
    <xf numFmtId="0" fontId="4" fillId="4" borderId="6" xfId="0" applyFont="1" applyFill="1" applyBorder="1" applyAlignment="1" applyProtection="1">
      <alignment vertical="center" wrapText="1"/>
      <protection locked="0"/>
    </xf>
    <xf numFmtId="0" fontId="4" fillId="4" borderId="6" xfId="0" applyFont="1" applyFill="1" applyBorder="1" applyAlignment="1" applyProtection="1">
      <alignment horizontal="left" vertical="center" indent="6"/>
      <protection locked="0"/>
    </xf>
    <xf numFmtId="0" fontId="0" fillId="4" borderId="6" xfId="0" applyFill="1" applyBorder="1" applyAlignment="1" applyProtection="1">
      <alignment horizontal="center" vertical="center"/>
      <protection locked="0"/>
    </xf>
    <xf numFmtId="0" fontId="0" fillId="0" borderId="0" xfId="0" applyAlignment="1">
      <alignment horizontal="left" vertical="center" indent="1"/>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left" vertical="center" wrapText="1" indent="1"/>
    </xf>
    <xf numFmtId="0" fontId="0" fillId="0" borderId="0" xfId="0" applyAlignment="1">
      <alignment horizontal="left" vertical="top" wrapText="1" indent="2"/>
    </xf>
    <xf numFmtId="0" fontId="7" fillId="0" borderId="0" xfId="0" applyFont="1" applyAlignment="1">
      <alignment horizontal="left" vertical="center" indent="6"/>
    </xf>
    <xf numFmtId="0" fontId="7" fillId="0" borderId="0" xfId="0" applyFont="1" applyAlignment="1">
      <alignment horizontal="left" vertical="center"/>
    </xf>
    <xf numFmtId="0" fontId="7" fillId="0" borderId="0" xfId="0" applyFont="1" applyAlignment="1">
      <alignment horizontal="left" vertical="center" indent="5"/>
    </xf>
    <xf numFmtId="0" fontId="7" fillId="0" borderId="0" xfId="0" applyFont="1" applyAlignment="1">
      <alignment horizontal="left" vertical="center" indent="4"/>
    </xf>
    <xf numFmtId="176" fontId="0" fillId="0" borderId="4" xfId="0" applyNumberFormat="1" applyBorder="1" applyAlignment="1">
      <alignment horizontal="right" vertical="center" indent="1"/>
    </xf>
    <xf numFmtId="0" fontId="7" fillId="0" borderId="0" xfId="0" applyFont="1">
      <alignment vertical="center"/>
    </xf>
    <xf numFmtId="0" fontId="4" fillId="0" borderId="9" xfId="0" applyFont="1" applyBorder="1" applyAlignment="1">
      <alignment horizontal="left" vertical="center"/>
    </xf>
    <xf numFmtId="0" fontId="4" fillId="0" borderId="9" xfId="0" applyFont="1" applyBorder="1" applyAlignment="1">
      <alignment horizontal="center" vertical="center"/>
    </xf>
    <xf numFmtId="178" fontId="0" fillId="0" borderId="0" xfId="0" applyNumberFormat="1" applyAlignment="1">
      <alignment horizontal="center" vertical="center"/>
    </xf>
    <xf numFmtId="0" fontId="4" fillId="0" borderId="0" xfId="0" applyFont="1" applyAlignment="1">
      <alignment horizontal="center" vertical="center" wrapText="1"/>
    </xf>
    <xf numFmtId="0" fontId="4" fillId="2" borderId="0" xfId="0" applyFont="1" applyFill="1" applyAlignment="1">
      <alignment horizontal="center" vertical="center"/>
    </xf>
    <xf numFmtId="0" fontId="0" fillId="4" borderId="2" xfId="0" applyFill="1" applyBorder="1" applyAlignment="1" applyProtection="1">
      <alignment horizontal="left" vertical="center"/>
      <protection locked="0"/>
    </xf>
    <xf numFmtId="0" fontId="0" fillId="4" borderId="3" xfId="0" applyFill="1" applyBorder="1" applyAlignment="1" applyProtection="1">
      <alignment horizontal="left" vertical="center"/>
      <protection locked="0"/>
    </xf>
    <xf numFmtId="0" fontId="0" fillId="0" borderId="2" xfId="0" applyBorder="1" applyAlignment="1" applyProtection="1">
      <alignment horizontal="left" vertical="top"/>
      <protection locked="0"/>
    </xf>
    <xf numFmtId="0" fontId="0" fillId="0" borderId="4" xfId="0" applyBorder="1" applyAlignment="1" applyProtection="1">
      <alignment horizontal="left" vertical="top"/>
      <protection locked="0"/>
    </xf>
    <xf numFmtId="0" fontId="0" fillId="0" borderId="3" xfId="0" applyBorder="1" applyAlignment="1" applyProtection="1">
      <alignment horizontal="left" vertical="top"/>
      <protection locked="0"/>
    </xf>
    <xf numFmtId="0" fontId="0" fillId="0" borderId="2" xfId="0" applyBorder="1" applyAlignment="1" applyProtection="1">
      <alignment horizontal="left" vertical="top" wrapText="1"/>
      <protection locked="0"/>
    </xf>
    <xf numFmtId="0" fontId="0" fillId="0" borderId="0" xfId="0" applyAlignment="1">
      <alignment horizontal="left" vertical="center"/>
    </xf>
    <xf numFmtId="0" fontId="0" fillId="0" borderId="1" xfId="0" applyBorder="1" applyAlignment="1">
      <alignment horizontal="center" vertical="center"/>
    </xf>
    <xf numFmtId="0" fontId="5" fillId="0" borderId="0" xfId="0" applyFont="1" applyAlignment="1">
      <alignment vertical="top" wrapText="1"/>
    </xf>
    <xf numFmtId="0" fontId="0" fillId="4" borderId="4" xfId="0" applyFill="1" applyBorder="1" applyAlignment="1" applyProtection="1">
      <alignment horizontal="left" vertical="center"/>
      <protection locked="0"/>
    </xf>
    <xf numFmtId="0" fontId="4" fillId="0" borderId="0" xfId="0" applyFont="1" applyFill="1" applyAlignment="1">
      <alignment horizontal="left" vertical="center" indent="4"/>
    </xf>
    <xf numFmtId="0" fontId="4" fillId="0" borderId="0" xfId="0" applyFont="1" applyFill="1" applyAlignment="1">
      <alignment horizontal="center" vertical="center"/>
    </xf>
    <xf numFmtId="0" fontId="5" fillId="0" borderId="9" xfId="0" applyFont="1" applyBorder="1" applyAlignment="1">
      <alignment horizontal="left" vertical="top" wrapText="1"/>
    </xf>
  </cellXfs>
  <cellStyles count="10">
    <cellStyle name="20% - アクセント 6" xfId="9" builtinId="50"/>
    <cellStyle name="パーセント" xfId="8" builtinId="5"/>
    <cellStyle name="標準" xfId="0" builtinId="0"/>
    <cellStyle name="標準 2" xfId="1" xr:uid="{00000000-0005-0000-0000-000002000000}"/>
    <cellStyle name="標準 2 2" xfId="2" xr:uid="{00000000-0005-0000-0000-000003000000}"/>
    <cellStyle name="標準 2 3" xfId="3" xr:uid="{00000000-0005-0000-0000-000004000000}"/>
    <cellStyle name="標準 3" xfId="4" xr:uid="{00000000-0005-0000-0000-000005000000}"/>
    <cellStyle name="標準 4" xfId="5" xr:uid="{00000000-0005-0000-0000-000006000000}"/>
    <cellStyle name="標準 4 2" xfId="6" xr:uid="{00000000-0005-0000-0000-000007000000}"/>
    <cellStyle name="標準 5" xfId="7" xr:uid="{00000000-0005-0000-0000-000008000000}"/>
  </cellStyles>
  <dxfs count="2">
    <dxf>
      <font>
        <color theme="0" tint="-0.14996795556505021"/>
      </font>
    </dxf>
    <dxf>
      <font>
        <color theme="0" tint="-0.14996795556505021"/>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r>
              <a:rPr lang="ja-JP" altLang="en-US" sz="1050"/>
              <a:t>卒業時に対する達成率</a:t>
            </a:r>
          </a:p>
        </c:rich>
      </c:tx>
      <c:layout>
        <c:manualLayout>
          <c:xMode val="edge"/>
          <c:yMode val="edge"/>
          <c:x val="0.2607248435545666"/>
          <c:y val="0.90434610453578057"/>
        </c:manualLayout>
      </c:layout>
      <c:overlay val="0"/>
      <c:spPr>
        <a:noFill/>
        <a:ln>
          <a:noFill/>
        </a:ln>
        <a:effectLst/>
      </c:spPr>
      <c:txPr>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0151369304652602"/>
          <c:y val="7.3976539561350155E-2"/>
          <c:w val="0.77190449903576586"/>
          <c:h val="0.74924345114643853"/>
        </c:manualLayout>
      </c:layout>
      <c:radarChart>
        <c:radarStyle val="marker"/>
        <c:varyColors val="0"/>
        <c:ser>
          <c:idx val="0"/>
          <c:order val="0"/>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グラフ!$B$6:$B$11</c:f>
              <c:strCache>
                <c:ptCount val="6"/>
                <c:pt idx="0">
                  <c:v>A</c:v>
                </c:pt>
                <c:pt idx="1">
                  <c:v>B</c:v>
                </c:pt>
                <c:pt idx="2">
                  <c:v>C</c:v>
                </c:pt>
                <c:pt idx="3">
                  <c:v>D</c:v>
                </c:pt>
                <c:pt idx="4">
                  <c:v>E</c:v>
                </c:pt>
                <c:pt idx="5">
                  <c:v>F</c:v>
                </c:pt>
              </c:strCache>
            </c:strRef>
          </c:cat>
          <c:val>
            <c:numRef>
              <c:f>グラフ!$C$6:$C$11</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6A6A-411F-8B17-DD4EF32AA3E3}"/>
            </c:ext>
          </c:extLst>
        </c:ser>
        <c:dLbls>
          <c:showLegendKey val="0"/>
          <c:showVal val="0"/>
          <c:showCatName val="0"/>
          <c:showSerName val="0"/>
          <c:showPercent val="0"/>
          <c:showBubbleSize val="0"/>
        </c:dLbls>
        <c:axId val="1096185615"/>
        <c:axId val="1096198095"/>
      </c:radarChart>
      <c:catAx>
        <c:axId val="10961856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096198095"/>
        <c:crosses val="autoZero"/>
        <c:auto val="1"/>
        <c:lblAlgn val="ctr"/>
        <c:lblOffset val="100"/>
        <c:noMultiLvlLbl val="0"/>
      </c:catAx>
      <c:valAx>
        <c:axId val="1096198095"/>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solidFill>
              <a:schemeClr val="accent1">
                <a:shade val="50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096185615"/>
        <c:crosses val="autoZero"/>
        <c:crossBetween val="between"/>
        <c:min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r>
              <a:rPr lang="ja-JP" altLang="en-US" sz="1050"/>
              <a:t>現時点での達成率</a:t>
            </a:r>
          </a:p>
        </c:rich>
      </c:tx>
      <c:layout>
        <c:manualLayout>
          <c:xMode val="edge"/>
          <c:yMode val="edge"/>
          <c:x val="0.31102565566663437"/>
          <c:y val="0.90434603452168805"/>
        </c:manualLayout>
      </c:layout>
      <c:overlay val="0"/>
      <c:spPr>
        <a:noFill/>
        <a:ln>
          <a:noFill/>
        </a:ln>
        <a:effectLst/>
      </c:spPr>
      <c:txPr>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0151369304652602"/>
          <c:y val="7.3976539561350155E-2"/>
          <c:w val="0.77190449903576586"/>
          <c:h val="0.74924345114643853"/>
        </c:manualLayout>
      </c:layout>
      <c:radarChart>
        <c:radarStyle val="marker"/>
        <c:varyColors val="0"/>
        <c:ser>
          <c:idx val="0"/>
          <c:order val="0"/>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グラフ!$G$6:$G$11</c:f>
              <c:strCache>
                <c:ptCount val="6"/>
                <c:pt idx="0">
                  <c:v>A</c:v>
                </c:pt>
                <c:pt idx="1">
                  <c:v>B</c:v>
                </c:pt>
                <c:pt idx="2">
                  <c:v>C</c:v>
                </c:pt>
                <c:pt idx="3">
                  <c:v>D</c:v>
                </c:pt>
                <c:pt idx="4">
                  <c:v>E</c:v>
                </c:pt>
                <c:pt idx="5">
                  <c:v>F</c:v>
                </c:pt>
              </c:strCache>
            </c:strRef>
          </c:cat>
          <c:val>
            <c:numRef>
              <c:f>グラフ!$H$6:$H$11</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AA01-4971-810D-004911B2737B}"/>
            </c:ext>
          </c:extLst>
        </c:ser>
        <c:dLbls>
          <c:showLegendKey val="0"/>
          <c:showVal val="0"/>
          <c:showCatName val="0"/>
          <c:showSerName val="0"/>
          <c:showPercent val="0"/>
          <c:showBubbleSize val="0"/>
        </c:dLbls>
        <c:axId val="1096185615"/>
        <c:axId val="1096198095"/>
      </c:radarChart>
      <c:catAx>
        <c:axId val="10961856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096198095"/>
        <c:crosses val="autoZero"/>
        <c:auto val="1"/>
        <c:lblAlgn val="ctr"/>
        <c:lblOffset val="100"/>
        <c:noMultiLvlLbl val="0"/>
      </c:catAx>
      <c:valAx>
        <c:axId val="1096198095"/>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solidFill>
              <a:schemeClr val="accent1">
                <a:shade val="50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096185615"/>
        <c:crosses val="autoZero"/>
        <c:crossBetween val="between"/>
        <c:min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40298</xdr:colOff>
      <xdr:row>4</xdr:row>
      <xdr:rowOff>31505</xdr:rowOff>
    </xdr:from>
    <xdr:to>
      <xdr:col>6</xdr:col>
      <xdr:colOff>7326</xdr:colOff>
      <xdr:row>7</xdr:row>
      <xdr:rowOff>9524</xdr:rowOff>
    </xdr:to>
    <xdr:sp macro="" textlink="">
      <xdr:nvSpPr>
        <xdr:cNvPr id="2" name="吹き出し: 角を丸めた四角形 1">
          <a:extLst>
            <a:ext uri="{FF2B5EF4-FFF2-40B4-BE49-F238E27FC236}">
              <a16:creationId xmlns:a16="http://schemas.microsoft.com/office/drawing/2014/main" id="{74953518-13FE-4962-B18E-B842A162B088}"/>
            </a:ext>
          </a:extLst>
        </xdr:cNvPr>
        <xdr:cNvSpPr/>
      </xdr:nvSpPr>
      <xdr:spPr>
        <a:xfrm>
          <a:off x="3193073" y="641105"/>
          <a:ext cx="881428" cy="492369"/>
        </a:xfrm>
        <a:prstGeom prst="wedgeRoundRectCallout">
          <a:avLst>
            <a:gd name="adj1" fmla="val 44321"/>
            <a:gd name="adj2" fmla="val -74401"/>
            <a:gd name="adj3" fmla="val 16667"/>
          </a:avLst>
        </a:prstGeom>
        <a:solidFill>
          <a:sysClr val="window" lastClr="FFFFFF"/>
        </a:solidFill>
        <a:ln w="952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kumimoji="1" lang="ja-JP" altLang="en-US" sz="900">
              <a:solidFill>
                <a:sysClr val="windowText" lastClr="000000"/>
              </a:solidFill>
            </a:rPr>
            <a:t>該当する年次・学期を選択！</a:t>
          </a:r>
        </a:p>
      </xdr:txBody>
    </xdr:sp>
    <xdr:clientData/>
  </xdr:twoCellAnchor>
  <xdr:twoCellAnchor>
    <xdr:from>
      <xdr:col>0</xdr:col>
      <xdr:colOff>189257</xdr:colOff>
      <xdr:row>13</xdr:row>
      <xdr:rowOff>22777</xdr:rowOff>
    </xdr:from>
    <xdr:to>
      <xdr:col>5</xdr:col>
      <xdr:colOff>82826</xdr:colOff>
      <xdr:row>31</xdr:row>
      <xdr:rowOff>23606</xdr:rowOff>
    </xdr:to>
    <xdr:graphicFrame macro="">
      <xdr:nvGraphicFramePr>
        <xdr:cNvPr id="3" name="グラフ 2">
          <a:extLst>
            <a:ext uri="{FF2B5EF4-FFF2-40B4-BE49-F238E27FC236}">
              <a16:creationId xmlns:a16="http://schemas.microsoft.com/office/drawing/2014/main" id="{43890F37-1BDE-495A-A0CA-44335D960FD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876714</xdr:colOff>
      <xdr:row>13</xdr:row>
      <xdr:rowOff>22777</xdr:rowOff>
    </xdr:from>
    <xdr:to>
      <xdr:col>10</xdr:col>
      <xdr:colOff>96493</xdr:colOff>
      <xdr:row>31</xdr:row>
      <xdr:rowOff>23606</xdr:rowOff>
    </xdr:to>
    <xdr:graphicFrame macro="">
      <xdr:nvGraphicFramePr>
        <xdr:cNvPr id="8" name="グラフ 7">
          <a:extLst>
            <a:ext uri="{FF2B5EF4-FFF2-40B4-BE49-F238E27FC236}">
              <a16:creationId xmlns:a16="http://schemas.microsoft.com/office/drawing/2014/main" id="{76596DB8-4C9B-4941-A06E-1A6A092ECF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873BB-66D1-439F-918E-ADDA7D7C7B58}">
  <sheetPr codeName="Sheet1"/>
  <dimension ref="A1:AR148"/>
  <sheetViews>
    <sheetView tabSelected="1" zoomScaleNormal="100" workbookViewId="0">
      <pane ySplit="3" topLeftCell="A4" activePane="bottomLeft" state="frozen"/>
      <selection pane="bottomLeft" activeCell="C6" sqref="C6"/>
    </sheetView>
  </sheetViews>
  <sheetFormatPr defaultRowHeight="12" x14ac:dyDescent="0.15"/>
  <cols>
    <col min="1" max="1" width="38.25" style="19" customWidth="1"/>
    <col min="2" max="2" width="8.125" style="21" customWidth="1"/>
    <col min="3" max="3" width="6" style="17" customWidth="1"/>
    <col min="4" max="4" width="3.875" style="19" customWidth="1"/>
    <col min="5" max="21" width="4.5" style="21" customWidth="1"/>
    <col min="22" max="22" width="3.875" style="21" customWidth="1"/>
    <col min="23" max="24" width="7.5" style="21" customWidth="1"/>
    <col min="25" max="25" width="25.5" style="21" bestFit="1" customWidth="1"/>
    <col min="26" max="26" width="9" style="21"/>
    <col min="27" max="27" width="27.875" style="21" customWidth="1"/>
    <col min="28" max="44" width="4.25" style="21" customWidth="1"/>
    <col min="45" max="16384" width="9" style="21"/>
  </cols>
  <sheetData>
    <row r="1" spans="1:25" ht="17.25" customHeight="1" x14ac:dyDescent="0.15">
      <c r="A1" s="18" t="s">
        <v>192</v>
      </c>
      <c r="B1" s="62" t="str">
        <f>"達成度：" &amp; SUM(E3:U3) &amp;"点"</f>
        <v>達成度：0点</v>
      </c>
      <c r="C1" s="62"/>
      <c r="D1" s="17"/>
      <c r="E1" s="61" t="s">
        <v>122</v>
      </c>
      <c r="F1" s="61"/>
      <c r="G1" s="61"/>
      <c r="H1" s="61"/>
      <c r="I1" s="61"/>
      <c r="J1" s="61"/>
      <c r="K1" s="61"/>
      <c r="L1" s="61"/>
      <c r="M1" s="61"/>
      <c r="N1" s="61"/>
      <c r="O1" s="61"/>
      <c r="P1" s="61"/>
      <c r="Q1" s="61"/>
      <c r="R1" s="61"/>
      <c r="S1" s="61"/>
      <c r="T1" s="61"/>
      <c r="U1" s="61"/>
      <c r="V1" s="18"/>
      <c r="X1" s="20"/>
    </row>
    <row r="2" spans="1:25" ht="17.25" customHeight="1" x14ac:dyDescent="0.15">
      <c r="A2" s="18" t="s">
        <v>217</v>
      </c>
      <c r="B2" s="20"/>
      <c r="D2" s="42"/>
      <c r="E2" s="17" t="s">
        <v>89</v>
      </c>
      <c r="F2" s="17" t="s">
        <v>90</v>
      </c>
      <c r="G2" s="17" t="s">
        <v>91</v>
      </c>
      <c r="H2" s="17" t="s">
        <v>92</v>
      </c>
      <c r="I2" s="17" t="s">
        <v>93</v>
      </c>
      <c r="J2" s="17" t="s">
        <v>94</v>
      </c>
      <c r="K2" s="17" t="s">
        <v>95</v>
      </c>
      <c r="L2" s="17" t="s">
        <v>96</v>
      </c>
      <c r="M2" s="17" t="s">
        <v>97</v>
      </c>
      <c r="N2" s="17" t="s">
        <v>98</v>
      </c>
      <c r="O2" s="17" t="s">
        <v>99</v>
      </c>
      <c r="P2" s="17" t="s">
        <v>100</v>
      </c>
      <c r="Q2" s="17" t="s">
        <v>101</v>
      </c>
      <c r="R2" s="17" t="s">
        <v>102</v>
      </c>
      <c r="S2" s="17" t="s">
        <v>103</v>
      </c>
      <c r="T2" s="17" t="s">
        <v>104</v>
      </c>
      <c r="U2" s="17" t="s">
        <v>105</v>
      </c>
      <c r="V2" s="17"/>
      <c r="W2" s="19"/>
      <c r="X2" s="23"/>
    </row>
    <row r="3" spans="1:25" ht="17.25" customHeight="1" x14ac:dyDescent="0.15">
      <c r="A3" s="17" t="s">
        <v>123</v>
      </c>
      <c r="B3" s="18" t="s">
        <v>88</v>
      </c>
      <c r="C3" s="17" t="s">
        <v>23</v>
      </c>
      <c r="D3" s="17"/>
      <c r="E3" s="17">
        <f t="array" ref="E3">SUM($B$6:$B$145*$C$6:$C$145*E$6:E$145)</f>
        <v>0</v>
      </c>
      <c r="F3" s="17">
        <f t="array" ref="F3">SUM($B$6:$B$145*$C$6:$C$145*F$6:F$145)</f>
        <v>0</v>
      </c>
      <c r="G3" s="17">
        <f t="array" ref="G3">SUM($B$6:$B$145*$C$6:$C$145*G$6:G$145)</f>
        <v>0</v>
      </c>
      <c r="H3" s="17">
        <f t="array" ref="H3">SUM($B$6:$B$145*$C$6:$C$145*H$6:H$145)</f>
        <v>0</v>
      </c>
      <c r="I3" s="17">
        <f t="array" ref="I3">SUM($B$6:$B$145*$C$6:$C$145*I$6:I$145)</f>
        <v>0</v>
      </c>
      <c r="J3" s="17">
        <f t="array" ref="J3">SUM($B$6:$B$145*$C$6:$C$145*J$6:J$145)</f>
        <v>0</v>
      </c>
      <c r="K3" s="17">
        <f t="array" ref="K3">SUM($B$6:$B$145*$C$6:$C$145*K$6:K$145)</f>
        <v>0</v>
      </c>
      <c r="L3" s="17">
        <f t="array" ref="L3">SUM($B$6:$B$145*$C$6:$C$145*L$6:L$145)</f>
        <v>0</v>
      </c>
      <c r="M3" s="17">
        <f t="array" ref="M3">SUM($B$6:$B$145*$C$6:$C$145*M$6:M$145)</f>
        <v>0</v>
      </c>
      <c r="N3" s="17">
        <f t="array" ref="N3">SUM($B$6:$B$145*$C$6:$C$145*N$6:N$145)</f>
        <v>0</v>
      </c>
      <c r="O3" s="17">
        <f t="array" ref="O3">SUM($B$6:$B$145*$C$6:$C$145*O$6:O$145)</f>
        <v>0</v>
      </c>
      <c r="P3" s="17">
        <f t="array" ref="P3">SUM($B$6:$B$145*$C$6:$C$145*P$6:P$145)</f>
        <v>0</v>
      </c>
      <c r="Q3" s="17">
        <f t="array" ref="Q3">SUM($B$6:$B$145*$C$6:$C$145*Q$6:Q$145)</f>
        <v>0</v>
      </c>
      <c r="R3" s="17">
        <f t="array" ref="R3">SUM($B$6:$B$145*$C$6:$C$145*R$6:R$145)</f>
        <v>0</v>
      </c>
      <c r="S3" s="17">
        <f t="array" ref="S3">SUM($B$6:$B$145*$C$6:$C$145*S$6:S$145)</f>
        <v>0</v>
      </c>
      <c r="T3" s="17">
        <f t="array" ref="T3">SUM($B$6:$B$145*$C$6:$C$145*T$6:T$145)</f>
        <v>0</v>
      </c>
      <c r="U3" s="17">
        <f t="array" ref="U3">SUM($B$6:$B$145*$C$6:$C$145*U$6:U$145)</f>
        <v>0</v>
      </c>
      <c r="V3" s="17"/>
      <c r="W3" s="22" t="s">
        <v>115</v>
      </c>
      <c r="X3" s="22" t="s">
        <v>116</v>
      </c>
      <c r="Y3" s="17" t="s">
        <v>64</v>
      </c>
    </row>
    <row r="4" spans="1:25" ht="17.25" customHeight="1" x14ac:dyDescent="0.15">
      <c r="A4" s="19" t="s">
        <v>83</v>
      </c>
      <c r="B4" s="20"/>
      <c r="C4" s="53" t="s">
        <v>143</v>
      </c>
      <c r="D4" s="17"/>
      <c r="V4" s="17"/>
      <c r="W4" s="18"/>
      <c r="X4" s="18"/>
      <c r="Y4" s="17"/>
    </row>
    <row r="5" spans="1:25" ht="15.75" customHeight="1" x14ac:dyDescent="0.15">
      <c r="A5" s="37" t="s">
        <v>164</v>
      </c>
      <c r="D5" s="17"/>
      <c r="E5" s="26"/>
      <c r="F5" s="26"/>
      <c r="G5" s="26"/>
      <c r="H5" s="26"/>
      <c r="I5" s="26"/>
      <c r="J5" s="17"/>
      <c r="K5" s="17"/>
      <c r="L5" s="17"/>
      <c r="M5" s="17"/>
      <c r="N5" s="17"/>
      <c r="O5" s="17"/>
      <c r="P5" s="26"/>
      <c r="Q5" s="17"/>
      <c r="R5" s="17"/>
      <c r="S5" s="17"/>
      <c r="T5" s="17"/>
      <c r="U5" s="17"/>
      <c r="V5" s="17"/>
      <c r="W5" s="18"/>
      <c r="X5" s="18"/>
      <c r="Y5" s="17"/>
    </row>
    <row r="6" spans="1:25" ht="16.5" customHeight="1" x14ac:dyDescent="0.15">
      <c r="A6" s="36" t="s">
        <v>163</v>
      </c>
      <c r="B6" s="17">
        <v>2</v>
      </c>
      <c r="C6" s="43"/>
      <c r="E6" s="17">
        <v>0</v>
      </c>
      <c r="F6" s="17">
        <v>0</v>
      </c>
      <c r="G6" s="17">
        <v>0</v>
      </c>
      <c r="H6" s="17">
        <v>0</v>
      </c>
      <c r="I6" s="17">
        <v>0</v>
      </c>
      <c r="J6" s="17">
        <v>0.5</v>
      </c>
      <c r="K6" s="17">
        <v>0</v>
      </c>
      <c r="L6" s="17">
        <v>0</v>
      </c>
      <c r="M6" s="17">
        <v>0</v>
      </c>
      <c r="N6" s="17">
        <v>0</v>
      </c>
      <c r="O6" s="17">
        <v>0</v>
      </c>
      <c r="P6" s="17">
        <v>0</v>
      </c>
      <c r="Q6" s="17">
        <v>0</v>
      </c>
      <c r="R6" s="17">
        <v>0</v>
      </c>
      <c r="S6" s="17">
        <v>0</v>
      </c>
      <c r="T6" s="17">
        <v>0.5</v>
      </c>
      <c r="U6" s="17">
        <v>0</v>
      </c>
      <c r="V6" s="17"/>
      <c r="W6" s="17">
        <f>SUM(E6:U6)</f>
        <v>1</v>
      </c>
      <c r="X6" s="17">
        <f>W6*B6</f>
        <v>2</v>
      </c>
      <c r="Y6" s="20"/>
    </row>
    <row r="7" spans="1:25" ht="16.5" customHeight="1" x14ac:dyDescent="0.15">
      <c r="A7" s="36" t="s">
        <v>25</v>
      </c>
      <c r="B7" s="17">
        <v>1</v>
      </c>
      <c r="C7" s="43"/>
      <c r="E7" s="17">
        <v>1</v>
      </c>
      <c r="F7" s="17">
        <v>0</v>
      </c>
      <c r="G7" s="17">
        <v>0</v>
      </c>
      <c r="H7" s="17">
        <v>0</v>
      </c>
      <c r="I7" s="17">
        <v>0</v>
      </c>
      <c r="J7" s="17">
        <v>0</v>
      </c>
      <c r="K7" s="17">
        <v>0</v>
      </c>
      <c r="L7" s="17">
        <v>0</v>
      </c>
      <c r="M7" s="17">
        <v>0</v>
      </c>
      <c r="N7" s="17">
        <v>0</v>
      </c>
      <c r="O7" s="17">
        <v>0</v>
      </c>
      <c r="P7" s="17">
        <v>0</v>
      </c>
      <c r="Q7" s="17">
        <v>0</v>
      </c>
      <c r="R7" s="17">
        <v>0</v>
      </c>
      <c r="S7" s="17">
        <v>0</v>
      </c>
      <c r="T7" s="17">
        <v>0</v>
      </c>
      <c r="U7" s="17">
        <v>0</v>
      </c>
      <c r="V7" s="17"/>
      <c r="W7" s="17">
        <f>SUM(E7:U7)</f>
        <v>1</v>
      </c>
      <c r="X7" s="17">
        <f>W7*B7</f>
        <v>1</v>
      </c>
    </row>
    <row r="8" spans="1:25" ht="16.5" customHeight="1" x14ac:dyDescent="0.15">
      <c r="A8" s="36" t="s">
        <v>26</v>
      </c>
      <c r="B8" s="17">
        <v>1</v>
      </c>
      <c r="C8" s="43"/>
      <c r="E8" s="17">
        <v>1</v>
      </c>
      <c r="F8" s="17">
        <v>0</v>
      </c>
      <c r="G8" s="17">
        <v>0</v>
      </c>
      <c r="H8" s="17">
        <v>0</v>
      </c>
      <c r="I8" s="17">
        <v>0</v>
      </c>
      <c r="J8" s="17">
        <v>0</v>
      </c>
      <c r="K8" s="17">
        <v>0</v>
      </c>
      <c r="L8" s="17">
        <v>0</v>
      </c>
      <c r="M8" s="17">
        <v>0</v>
      </c>
      <c r="N8" s="17">
        <v>0</v>
      </c>
      <c r="O8" s="17">
        <v>0</v>
      </c>
      <c r="P8" s="17">
        <v>0</v>
      </c>
      <c r="Q8" s="17">
        <v>0</v>
      </c>
      <c r="R8" s="17">
        <v>0</v>
      </c>
      <c r="S8" s="17">
        <v>0</v>
      </c>
      <c r="T8" s="17">
        <v>0</v>
      </c>
      <c r="U8" s="17">
        <v>0</v>
      </c>
      <c r="V8" s="17"/>
      <c r="W8" s="17">
        <f>SUM(E8:U8)</f>
        <v>1</v>
      </c>
      <c r="X8" s="17">
        <f>W8*B8</f>
        <v>1</v>
      </c>
    </row>
    <row r="9" spans="1:25" ht="16.5" customHeight="1" x14ac:dyDescent="0.15">
      <c r="A9" s="36" t="s">
        <v>165</v>
      </c>
      <c r="B9" s="17">
        <v>1</v>
      </c>
      <c r="C9" s="43"/>
      <c r="E9" s="17">
        <v>0</v>
      </c>
      <c r="F9" s="17">
        <v>0</v>
      </c>
      <c r="G9" s="17">
        <v>0</v>
      </c>
      <c r="H9" s="17">
        <v>0</v>
      </c>
      <c r="I9" s="17">
        <v>0</v>
      </c>
      <c r="J9" s="17">
        <v>0</v>
      </c>
      <c r="K9" s="17">
        <v>0</v>
      </c>
      <c r="L9" s="17">
        <v>0</v>
      </c>
      <c r="M9" s="17">
        <v>0</v>
      </c>
      <c r="N9" s="17">
        <v>0</v>
      </c>
      <c r="O9" s="17">
        <v>0</v>
      </c>
      <c r="P9" s="17">
        <v>0</v>
      </c>
      <c r="Q9" s="17">
        <v>0</v>
      </c>
      <c r="R9" s="17">
        <v>0</v>
      </c>
      <c r="S9" s="17">
        <v>0</v>
      </c>
      <c r="T9" s="17">
        <v>0</v>
      </c>
      <c r="U9" s="17">
        <v>1</v>
      </c>
      <c r="V9" s="17"/>
      <c r="W9" s="17">
        <f t="shared" ref="W9:W14" si="0">SUM(E9:U9)</f>
        <v>1</v>
      </c>
      <c r="X9" s="17">
        <f t="shared" ref="X9:X14" si="1">W9*B9</f>
        <v>1</v>
      </c>
      <c r="Y9" s="20"/>
    </row>
    <row r="10" spans="1:25" ht="16.5" customHeight="1" x14ac:dyDescent="0.15">
      <c r="A10" s="36" t="s">
        <v>166</v>
      </c>
      <c r="B10" s="17">
        <v>2</v>
      </c>
      <c r="C10" s="43"/>
      <c r="E10" s="17">
        <v>0</v>
      </c>
      <c r="F10" s="17">
        <v>0</v>
      </c>
      <c r="G10" s="17">
        <v>0</v>
      </c>
      <c r="H10" s="17">
        <v>0</v>
      </c>
      <c r="I10" s="17">
        <v>0</v>
      </c>
      <c r="J10" s="17">
        <v>0</v>
      </c>
      <c r="K10" s="17">
        <v>0</v>
      </c>
      <c r="L10" s="17">
        <v>0</v>
      </c>
      <c r="M10" s="17">
        <v>0</v>
      </c>
      <c r="N10" s="17">
        <v>0</v>
      </c>
      <c r="O10" s="17">
        <v>0</v>
      </c>
      <c r="P10" s="17">
        <v>0</v>
      </c>
      <c r="Q10" s="17">
        <v>0</v>
      </c>
      <c r="R10" s="17">
        <v>0</v>
      </c>
      <c r="S10" s="17">
        <v>0</v>
      </c>
      <c r="T10" s="17">
        <v>0</v>
      </c>
      <c r="U10" s="17">
        <v>1</v>
      </c>
      <c r="V10" s="17"/>
      <c r="W10" s="17">
        <f>SUM(E10:U10)</f>
        <v>1</v>
      </c>
      <c r="X10" s="17">
        <f>W10*B10</f>
        <v>2</v>
      </c>
    </row>
    <row r="11" spans="1:25" ht="16.5" customHeight="1" x14ac:dyDescent="0.15">
      <c r="A11" s="36" t="s">
        <v>33</v>
      </c>
      <c r="B11" s="17">
        <v>1</v>
      </c>
      <c r="C11" s="43"/>
      <c r="E11" s="17">
        <v>1</v>
      </c>
      <c r="F11" s="17">
        <v>0</v>
      </c>
      <c r="G11" s="17">
        <v>0</v>
      </c>
      <c r="H11" s="17">
        <v>0</v>
      </c>
      <c r="I11" s="17">
        <v>0</v>
      </c>
      <c r="J11" s="17">
        <v>0</v>
      </c>
      <c r="K11" s="17">
        <v>0</v>
      </c>
      <c r="L11" s="17">
        <v>0</v>
      </c>
      <c r="M11" s="17">
        <v>0</v>
      </c>
      <c r="N11" s="17">
        <v>0</v>
      </c>
      <c r="O11" s="17">
        <v>0</v>
      </c>
      <c r="P11" s="17">
        <v>0</v>
      </c>
      <c r="Q11" s="17">
        <v>0</v>
      </c>
      <c r="R11" s="17">
        <v>0</v>
      </c>
      <c r="S11" s="17">
        <v>0</v>
      </c>
      <c r="T11" s="17">
        <v>0</v>
      </c>
      <c r="U11" s="17">
        <v>0</v>
      </c>
      <c r="V11" s="17"/>
      <c r="W11" s="17">
        <f>SUM(E11:U11)</f>
        <v>1</v>
      </c>
      <c r="X11" s="17">
        <f>W11*B11</f>
        <v>1</v>
      </c>
    </row>
    <row r="12" spans="1:25" ht="16.5" customHeight="1" x14ac:dyDescent="0.15">
      <c r="A12" s="36" t="s">
        <v>34</v>
      </c>
      <c r="B12" s="17">
        <v>1</v>
      </c>
      <c r="C12" s="43"/>
      <c r="E12" s="17">
        <v>0</v>
      </c>
      <c r="F12" s="17">
        <v>0</v>
      </c>
      <c r="G12" s="17">
        <v>0</v>
      </c>
      <c r="H12" s="17">
        <v>0</v>
      </c>
      <c r="I12" s="17">
        <v>0</v>
      </c>
      <c r="J12" s="17">
        <v>0</v>
      </c>
      <c r="K12" s="17">
        <v>0</v>
      </c>
      <c r="L12" s="17">
        <v>1</v>
      </c>
      <c r="M12" s="17">
        <v>0</v>
      </c>
      <c r="N12" s="17">
        <v>0</v>
      </c>
      <c r="O12" s="17">
        <v>0</v>
      </c>
      <c r="P12" s="17">
        <v>0</v>
      </c>
      <c r="Q12" s="17">
        <v>0</v>
      </c>
      <c r="R12" s="17">
        <v>0</v>
      </c>
      <c r="S12" s="17">
        <v>0</v>
      </c>
      <c r="T12" s="17">
        <v>0</v>
      </c>
      <c r="U12" s="17">
        <v>0</v>
      </c>
      <c r="V12" s="17"/>
      <c r="W12" s="17">
        <f t="shared" si="0"/>
        <v>1</v>
      </c>
      <c r="X12" s="17">
        <f t="shared" si="1"/>
        <v>1</v>
      </c>
    </row>
    <row r="13" spans="1:25" ht="16.5" customHeight="1" x14ac:dyDescent="0.15">
      <c r="A13" s="36" t="s">
        <v>35</v>
      </c>
      <c r="B13" s="17">
        <v>1</v>
      </c>
      <c r="C13" s="43"/>
      <c r="E13" s="17">
        <v>0</v>
      </c>
      <c r="F13" s="17">
        <v>0</v>
      </c>
      <c r="G13" s="17">
        <v>0</v>
      </c>
      <c r="H13" s="17">
        <v>0</v>
      </c>
      <c r="I13" s="17">
        <v>0</v>
      </c>
      <c r="J13" s="17">
        <v>0</v>
      </c>
      <c r="K13" s="17">
        <v>0</v>
      </c>
      <c r="L13" s="17">
        <v>1</v>
      </c>
      <c r="M13" s="17">
        <v>0</v>
      </c>
      <c r="N13" s="17">
        <v>0</v>
      </c>
      <c r="O13" s="17">
        <v>0</v>
      </c>
      <c r="P13" s="17">
        <v>0</v>
      </c>
      <c r="Q13" s="17">
        <v>0</v>
      </c>
      <c r="R13" s="17">
        <v>0</v>
      </c>
      <c r="S13" s="17">
        <v>0</v>
      </c>
      <c r="T13" s="17">
        <v>0</v>
      </c>
      <c r="U13" s="17">
        <v>0</v>
      </c>
      <c r="V13" s="17"/>
      <c r="W13" s="17">
        <f t="shared" si="0"/>
        <v>1</v>
      </c>
      <c r="X13" s="17">
        <f t="shared" si="1"/>
        <v>1</v>
      </c>
    </row>
    <row r="14" spans="1:25" ht="16.5" customHeight="1" x14ac:dyDescent="0.15">
      <c r="A14" s="36" t="s">
        <v>36</v>
      </c>
      <c r="B14" s="17">
        <v>1</v>
      </c>
      <c r="C14" s="43"/>
      <c r="E14" s="17">
        <v>0</v>
      </c>
      <c r="F14" s="17">
        <v>0</v>
      </c>
      <c r="G14" s="17">
        <v>1</v>
      </c>
      <c r="H14" s="17">
        <v>0</v>
      </c>
      <c r="I14" s="17">
        <v>0</v>
      </c>
      <c r="J14" s="17">
        <v>0</v>
      </c>
      <c r="K14" s="17">
        <v>0</v>
      </c>
      <c r="L14" s="17">
        <v>0</v>
      </c>
      <c r="M14" s="17">
        <v>0</v>
      </c>
      <c r="N14" s="17">
        <v>0</v>
      </c>
      <c r="O14" s="17">
        <v>0</v>
      </c>
      <c r="P14" s="17">
        <v>0</v>
      </c>
      <c r="Q14" s="17">
        <v>0</v>
      </c>
      <c r="R14" s="17">
        <v>0</v>
      </c>
      <c r="S14" s="17">
        <v>0</v>
      </c>
      <c r="T14" s="17">
        <v>0</v>
      </c>
      <c r="U14" s="17">
        <v>0</v>
      </c>
      <c r="V14" s="17"/>
      <c r="W14" s="17">
        <f t="shared" si="0"/>
        <v>1</v>
      </c>
      <c r="X14" s="17">
        <f t="shared" si="1"/>
        <v>1</v>
      </c>
    </row>
    <row r="15" spans="1:25" ht="16.5" customHeight="1" x14ac:dyDescent="0.15">
      <c r="A15" s="36"/>
      <c r="B15" s="17"/>
      <c r="E15" s="17"/>
      <c r="F15" s="17"/>
      <c r="G15" s="17"/>
      <c r="H15" s="17"/>
      <c r="I15" s="17"/>
      <c r="J15" s="17"/>
      <c r="K15" s="17"/>
      <c r="L15" s="17"/>
      <c r="M15" s="17"/>
      <c r="N15" s="17"/>
      <c r="O15" s="17"/>
      <c r="P15" s="17"/>
      <c r="Q15" s="17"/>
      <c r="R15" s="17"/>
      <c r="S15" s="17"/>
      <c r="T15" s="17"/>
      <c r="U15" s="17"/>
      <c r="V15" s="17"/>
      <c r="W15" s="17"/>
      <c r="X15" s="17"/>
    </row>
    <row r="16" spans="1:25" ht="16.5" customHeight="1" x14ac:dyDescent="0.15">
      <c r="A16" s="37" t="s">
        <v>153</v>
      </c>
      <c r="B16" s="17"/>
      <c r="E16" s="17"/>
      <c r="F16" s="17"/>
      <c r="G16" s="17"/>
      <c r="H16" s="17"/>
      <c r="I16" s="17"/>
      <c r="J16" s="17"/>
      <c r="K16" s="17"/>
      <c r="L16" s="17"/>
      <c r="M16" s="17"/>
      <c r="N16" s="17"/>
      <c r="O16" s="17"/>
      <c r="P16" s="17"/>
      <c r="Q16" s="17"/>
      <c r="R16" s="17"/>
      <c r="S16" s="17"/>
      <c r="T16" s="17"/>
      <c r="U16" s="17"/>
      <c r="V16" s="17"/>
      <c r="W16" s="17"/>
      <c r="X16" s="17"/>
    </row>
    <row r="17" spans="1:44" ht="16.5" customHeight="1" x14ac:dyDescent="0.15">
      <c r="A17" s="36" t="s">
        <v>154</v>
      </c>
      <c r="B17" s="17">
        <v>1</v>
      </c>
      <c r="C17" s="43"/>
      <c r="E17" s="17">
        <v>1</v>
      </c>
      <c r="F17" s="17">
        <v>0</v>
      </c>
      <c r="G17" s="17">
        <v>0</v>
      </c>
      <c r="H17" s="17">
        <v>0</v>
      </c>
      <c r="I17" s="17">
        <v>0</v>
      </c>
      <c r="J17" s="17">
        <v>0</v>
      </c>
      <c r="K17" s="17">
        <v>0</v>
      </c>
      <c r="L17" s="17">
        <v>0</v>
      </c>
      <c r="M17" s="17">
        <v>0</v>
      </c>
      <c r="N17" s="17">
        <v>0</v>
      </c>
      <c r="O17" s="17">
        <v>0</v>
      </c>
      <c r="P17" s="17">
        <v>0</v>
      </c>
      <c r="Q17" s="17">
        <v>0</v>
      </c>
      <c r="R17" s="17">
        <v>0</v>
      </c>
      <c r="S17" s="17">
        <v>0</v>
      </c>
      <c r="T17" s="17">
        <v>0</v>
      </c>
      <c r="U17" s="17">
        <v>0</v>
      </c>
      <c r="V17" s="17"/>
      <c r="W17" s="17">
        <f t="shared" ref="W17:W18" si="2">SUM(E17:U17)</f>
        <v>1</v>
      </c>
      <c r="X17" s="17">
        <f t="shared" ref="X17:X18" si="3">W17*B17</f>
        <v>1</v>
      </c>
    </row>
    <row r="18" spans="1:44" ht="16.5" customHeight="1" x14ac:dyDescent="0.15">
      <c r="A18" s="36" t="s">
        <v>155</v>
      </c>
      <c r="B18" s="17">
        <v>1</v>
      </c>
      <c r="C18" s="43"/>
      <c r="E18" s="17">
        <v>1</v>
      </c>
      <c r="F18" s="17">
        <v>0</v>
      </c>
      <c r="G18" s="17">
        <v>0</v>
      </c>
      <c r="H18" s="17">
        <v>0</v>
      </c>
      <c r="I18" s="17">
        <v>0</v>
      </c>
      <c r="J18" s="17">
        <v>0</v>
      </c>
      <c r="K18" s="17">
        <v>0</v>
      </c>
      <c r="L18" s="17">
        <v>0</v>
      </c>
      <c r="M18" s="17">
        <v>0</v>
      </c>
      <c r="N18" s="17">
        <v>0</v>
      </c>
      <c r="O18" s="17">
        <v>0</v>
      </c>
      <c r="P18" s="17">
        <v>0</v>
      </c>
      <c r="Q18" s="17">
        <v>0</v>
      </c>
      <c r="R18" s="17">
        <v>0</v>
      </c>
      <c r="S18" s="17">
        <v>0</v>
      </c>
      <c r="T18" s="17">
        <v>0</v>
      </c>
      <c r="U18" s="17">
        <v>0</v>
      </c>
      <c r="V18" s="17"/>
      <c r="W18" s="17">
        <f t="shared" si="2"/>
        <v>1</v>
      </c>
      <c r="X18" s="17">
        <f t="shared" si="3"/>
        <v>1</v>
      </c>
      <c r="Y18" s="20"/>
    </row>
    <row r="19" spans="1:44" ht="16.5" customHeight="1" x14ac:dyDescent="0.15">
      <c r="A19" s="27"/>
      <c r="B19" s="17"/>
      <c r="E19" s="17"/>
      <c r="F19" s="17"/>
      <c r="G19" s="17"/>
      <c r="H19" s="17"/>
      <c r="I19" s="17"/>
      <c r="J19" s="17"/>
      <c r="K19" s="17"/>
      <c r="L19" s="17"/>
      <c r="M19" s="17"/>
      <c r="N19" s="17"/>
      <c r="O19" s="17"/>
      <c r="P19" s="17"/>
      <c r="Q19" s="17"/>
      <c r="R19" s="17"/>
      <c r="S19" s="17"/>
      <c r="T19" s="17"/>
      <c r="U19" s="17"/>
      <c r="V19" s="17"/>
      <c r="W19" s="17"/>
      <c r="X19" s="17"/>
    </row>
    <row r="20" spans="1:44" ht="16.5" customHeight="1" x14ac:dyDescent="0.15">
      <c r="A20" s="37" t="s">
        <v>118</v>
      </c>
      <c r="B20" s="17"/>
      <c r="E20" s="17"/>
      <c r="F20" s="17"/>
      <c r="G20" s="17"/>
      <c r="H20" s="17"/>
      <c r="I20" s="17"/>
      <c r="J20" s="17"/>
      <c r="K20" s="17"/>
      <c r="L20" s="17"/>
      <c r="M20" s="17"/>
      <c r="N20" s="17"/>
      <c r="O20" s="17"/>
      <c r="P20" s="17"/>
      <c r="Q20" s="17"/>
      <c r="R20" s="17"/>
      <c r="S20" s="17"/>
      <c r="T20" s="17"/>
      <c r="U20" s="17"/>
      <c r="V20" s="17"/>
      <c r="W20" s="17"/>
      <c r="X20" s="17"/>
      <c r="Y20" s="57"/>
    </row>
    <row r="21" spans="1:44" ht="16.5" customHeight="1" x14ac:dyDescent="0.15">
      <c r="A21" s="36" t="s">
        <v>168</v>
      </c>
      <c r="B21" s="17"/>
      <c r="E21" s="17"/>
      <c r="F21" s="17"/>
      <c r="G21" s="17"/>
      <c r="H21" s="17"/>
      <c r="I21" s="17"/>
      <c r="J21" s="17"/>
      <c r="K21" s="17"/>
      <c r="L21" s="17"/>
      <c r="M21" s="17"/>
      <c r="N21" s="17"/>
      <c r="O21" s="17"/>
      <c r="P21" s="17"/>
      <c r="Q21" s="17"/>
      <c r="R21" s="17"/>
      <c r="S21" s="17"/>
      <c r="T21" s="17"/>
      <c r="U21" s="17"/>
      <c r="V21" s="17"/>
      <c r="W21" s="17"/>
      <c r="X21" s="17"/>
      <c r="Y21" s="20"/>
    </row>
    <row r="22" spans="1:44" ht="16.5" customHeight="1" x14ac:dyDescent="0.15">
      <c r="A22" s="52" t="s">
        <v>186</v>
      </c>
      <c r="B22" s="17"/>
      <c r="E22" s="17"/>
      <c r="F22" s="17"/>
      <c r="G22" s="17"/>
      <c r="H22" s="17"/>
      <c r="I22" s="17"/>
      <c r="J22" s="17"/>
      <c r="K22" s="17"/>
      <c r="L22" s="17"/>
      <c r="M22" s="17"/>
      <c r="N22" s="17"/>
      <c r="O22" s="17"/>
      <c r="P22" s="17"/>
      <c r="Q22" s="17"/>
      <c r="R22" s="17"/>
      <c r="S22" s="17"/>
      <c r="T22" s="17"/>
      <c r="U22" s="17"/>
      <c r="V22" s="17"/>
      <c r="W22" s="17"/>
      <c r="X22" s="17"/>
      <c r="Y22" s="20"/>
    </row>
    <row r="23" spans="1:44" ht="16.5" customHeight="1" x14ac:dyDescent="0.15">
      <c r="A23" s="52" t="s">
        <v>187</v>
      </c>
      <c r="B23" s="17"/>
      <c r="E23" s="17"/>
      <c r="F23" s="17"/>
      <c r="G23" s="17"/>
      <c r="H23" s="17"/>
      <c r="I23" s="17"/>
      <c r="J23" s="17"/>
      <c r="K23" s="17"/>
      <c r="L23" s="17"/>
      <c r="M23" s="17"/>
      <c r="N23" s="17"/>
      <c r="O23" s="17"/>
      <c r="P23" s="17"/>
      <c r="Q23" s="17"/>
      <c r="R23" s="17"/>
      <c r="S23" s="17"/>
      <c r="T23" s="17"/>
      <c r="U23" s="17"/>
      <c r="V23" s="17"/>
      <c r="W23" s="17"/>
      <c r="X23" s="17"/>
      <c r="Y23" s="20"/>
    </row>
    <row r="24" spans="1:44" ht="16.5" customHeight="1" x14ac:dyDescent="0.15">
      <c r="A24" s="52" t="s">
        <v>188</v>
      </c>
      <c r="B24" s="17"/>
      <c r="E24" s="17"/>
      <c r="F24" s="17"/>
      <c r="G24" s="17"/>
      <c r="H24" s="17"/>
      <c r="I24" s="17"/>
      <c r="J24" s="17"/>
      <c r="K24" s="17"/>
      <c r="L24" s="17"/>
      <c r="M24" s="17"/>
      <c r="N24" s="17"/>
      <c r="O24" s="17"/>
      <c r="P24" s="17"/>
      <c r="Q24" s="17"/>
      <c r="R24" s="17"/>
      <c r="S24" s="17"/>
      <c r="T24" s="17"/>
      <c r="U24" s="17"/>
      <c r="V24" s="17"/>
      <c r="W24" s="17"/>
      <c r="X24" s="17"/>
      <c r="Y24" s="20"/>
    </row>
    <row r="25" spans="1:44" ht="16.5" customHeight="1" x14ac:dyDescent="0.15">
      <c r="A25" s="52" t="s">
        <v>189</v>
      </c>
      <c r="B25" s="17"/>
      <c r="E25" s="17"/>
      <c r="F25" s="17"/>
      <c r="G25" s="17"/>
      <c r="H25" s="17"/>
      <c r="I25" s="17"/>
      <c r="J25" s="17"/>
      <c r="K25" s="17"/>
      <c r="L25" s="17"/>
      <c r="M25" s="17"/>
      <c r="N25" s="17"/>
      <c r="O25" s="17"/>
      <c r="P25" s="17"/>
      <c r="Q25" s="17"/>
      <c r="R25" s="17"/>
      <c r="S25" s="17"/>
      <c r="T25" s="17"/>
      <c r="U25" s="17"/>
      <c r="V25" s="17"/>
      <c r="W25" s="17"/>
      <c r="X25" s="17"/>
      <c r="Y25" s="20"/>
    </row>
    <row r="26" spans="1:44" ht="16.5" customHeight="1" x14ac:dyDescent="0.15">
      <c r="A26" s="52" t="s">
        <v>175</v>
      </c>
      <c r="B26" s="17"/>
      <c r="E26" s="17"/>
      <c r="F26" s="17"/>
      <c r="G26" s="17"/>
      <c r="H26" s="17"/>
      <c r="I26" s="17"/>
      <c r="J26" s="17"/>
      <c r="K26" s="17"/>
      <c r="L26" s="17"/>
      <c r="M26" s="17"/>
      <c r="N26" s="17"/>
      <c r="O26" s="17"/>
      <c r="P26" s="17"/>
      <c r="Q26" s="17"/>
      <c r="R26" s="17"/>
      <c r="S26" s="17"/>
      <c r="T26" s="17"/>
      <c r="U26" s="17"/>
      <c r="V26" s="17"/>
      <c r="W26" s="17"/>
      <c r="X26" s="17"/>
      <c r="Y26" s="57" t="s">
        <v>174</v>
      </c>
    </row>
    <row r="27" spans="1:44" ht="16.5" customHeight="1" x14ac:dyDescent="0.15">
      <c r="A27" s="38" t="s">
        <v>184</v>
      </c>
      <c r="B27" s="17">
        <v>1</v>
      </c>
      <c r="C27" s="43"/>
      <c r="E27" s="17">
        <f>AB$29</f>
        <v>0.5</v>
      </c>
      <c r="F27" s="17">
        <f t="shared" ref="F27:U27" si="4">AC$29</f>
        <v>0</v>
      </c>
      <c r="G27" s="17">
        <f t="shared" si="4"/>
        <v>0</v>
      </c>
      <c r="H27" s="17">
        <f t="shared" si="4"/>
        <v>0.5</v>
      </c>
      <c r="I27" s="17">
        <f t="shared" si="4"/>
        <v>0</v>
      </c>
      <c r="J27" s="17">
        <f t="shared" si="4"/>
        <v>0</v>
      </c>
      <c r="K27" s="17">
        <f t="shared" si="4"/>
        <v>0</v>
      </c>
      <c r="L27" s="17">
        <f t="shared" si="4"/>
        <v>0</v>
      </c>
      <c r="M27" s="17">
        <f t="shared" si="4"/>
        <v>0</v>
      </c>
      <c r="N27" s="17">
        <f t="shared" si="4"/>
        <v>0</v>
      </c>
      <c r="O27" s="17">
        <f t="shared" si="4"/>
        <v>0</v>
      </c>
      <c r="P27" s="17">
        <f t="shared" si="4"/>
        <v>0</v>
      </c>
      <c r="Q27" s="17">
        <f t="shared" si="4"/>
        <v>0</v>
      </c>
      <c r="R27" s="17">
        <f t="shared" si="4"/>
        <v>0</v>
      </c>
      <c r="S27" s="17">
        <f t="shared" si="4"/>
        <v>0</v>
      </c>
      <c r="T27" s="17">
        <f t="shared" si="4"/>
        <v>0</v>
      </c>
      <c r="U27" s="17">
        <f t="shared" si="4"/>
        <v>0</v>
      </c>
      <c r="V27" s="17"/>
      <c r="W27" s="17">
        <f t="shared" ref="W27:W38" si="5">SUM(E27:U27)</f>
        <v>1</v>
      </c>
      <c r="X27" s="17">
        <f t="shared" ref="X27:X38" si="6">W27*B27</f>
        <v>1</v>
      </c>
      <c r="Y27" s="44"/>
      <c r="AA27" s="29" t="s">
        <v>117</v>
      </c>
      <c r="AB27" s="24" t="s">
        <v>89</v>
      </c>
      <c r="AC27" s="24" t="s">
        <v>90</v>
      </c>
      <c r="AD27" s="24" t="s">
        <v>91</v>
      </c>
      <c r="AE27" s="24" t="s">
        <v>92</v>
      </c>
      <c r="AF27" s="24" t="s">
        <v>93</v>
      </c>
      <c r="AG27" s="24" t="s">
        <v>94</v>
      </c>
      <c r="AH27" s="24" t="s">
        <v>95</v>
      </c>
      <c r="AI27" s="24" t="s">
        <v>96</v>
      </c>
      <c r="AJ27" s="24" t="s">
        <v>97</v>
      </c>
      <c r="AK27" s="24" t="s">
        <v>98</v>
      </c>
      <c r="AL27" s="24" t="s">
        <v>99</v>
      </c>
      <c r="AM27" s="24" t="s">
        <v>100</v>
      </c>
      <c r="AN27" s="24" t="s">
        <v>101</v>
      </c>
      <c r="AO27" s="24" t="s">
        <v>102</v>
      </c>
      <c r="AP27" s="24" t="s">
        <v>103</v>
      </c>
      <c r="AQ27" s="24" t="s">
        <v>104</v>
      </c>
      <c r="AR27" s="25" t="s">
        <v>105</v>
      </c>
    </row>
    <row r="28" spans="1:44" ht="16.5" customHeight="1" x14ac:dyDescent="0.15">
      <c r="A28" s="38" t="s">
        <v>185</v>
      </c>
      <c r="B28" s="17">
        <v>1</v>
      </c>
      <c r="C28" s="43"/>
      <c r="E28" s="17">
        <f t="shared" ref="E28:E29" si="7">AB$29</f>
        <v>0.5</v>
      </c>
      <c r="F28" s="17">
        <f t="shared" ref="F28:F29" si="8">AC$29</f>
        <v>0</v>
      </c>
      <c r="G28" s="17">
        <f t="shared" ref="G28:G29" si="9">AD$29</f>
        <v>0</v>
      </c>
      <c r="H28" s="17">
        <f t="shared" ref="H28:H29" si="10">AE$29</f>
        <v>0.5</v>
      </c>
      <c r="I28" s="17">
        <f t="shared" ref="I28:I29" si="11">AF$29</f>
        <v>0</v>
      </c>
      <c r="J28" s="17">
        <f t="shared" ref="J28:J29" si="12">AG$29</f>
        <v>0</v>
      </c>
      <c r="K28" s="17">
        <f t="shared" ref="K28:K29" si="13">AH$29</f>
        <v>0</v>
      </c>
      <c r="L28" s="17">
        <f t="shared" ref="L28:L29" si="14">AI$29</f>
        <v>0</v>
      </c>
      <c r="M28" s="17">
        <f t="shared" ref="M28:M29" si="15">AJ$29</f>
        <v>0</v>
      </c>
      <c r="N28" s="17">
        <f t="shared" ref="N28:N29" si="16">AK$29</f>
        <v>0</v>
      </c>
      <c r="O28" s="17">
        <f t="shared" ref="O28:O29" si="17">AL$29</f>
        <v>0</v>
      </c>
      <c r="P28" s="17">
        <f t="shared" ref="P28:P29" si="18">AM$29</f>
        <v>0</v>
      </c>
      <c r="Q28" s="17">
        <f t="shared" ref="Q28:Q29" si="19">AN$29</f>
        <v>0</v>
      </c>
      <c r="R28" s="17">
        <f t="shared" ref="R28:R29" si="20">AO$29</f>
        <v>0</v>
      </c>
      <c r="S28" s="17">
        <f t="shared" ref="S28:S29" si="21">AP$29</f>
        <v>0</v>
      </c>
      <c r="T28" s="17">
        <f t="shared" ref="T28:T29" si="22">AQ$29</f>
        <v>0</v>
      </c>
      <c r="U28" s="17">
        <f t="shared" ref="U28:U29" si="23">AR$29</f>
        <v>0</v>
      </c>
      <c r="V28" s="17"/>
      <c r="W28" s="17">
        <f t="shared" si="5"/>
        <v>1</v>
      </c>
      <c r="X28" s="17">
        <f t="shared" si="6"/>
        <v>1</v>
      </c>
      <c r="Y28" s="44"/>
      <c r="AA28" s="30" t="s">
        <v>176</v>
      </c>
      <c r="AB28" s="17"/>
      <c r="AC28" s="17"/>
      <c r="AD28" s="17"/>
      <c r="AE28" s="17"/>
      <c r="AF28" s="17"/>
      <c r="AG28" s="17"/>
      <c r="AH28" s="17"/>
      <c r="AI28" s="17"/>
      <c r="AJ28" s="17"/>
      <c r="AK28" s="17"/>
      <c r="AL28" s="17"/>
      <c r="AM28" s="17"/>
      <c r="AN28" s="17"/>
      <c r="AO28" s="17"/>
      <c r="AP28" s="17"/>
      <c r="AQ28" s="17"/>
      <c r="AR28" s="31"/>
    </row>
    <row r="29" spans="1:44" ht="16.5" customHeight="1" x14ac:dyDescent="0.15">
      <c r="A29" s="38" t="s">
        <v>185</v>
      </c>
      <c r="B29" s="17">
        <v>1</v>
      </c>
      <c r="C29" s="43"/>
      <c r="E29" s="17">
        <f t="shared" si="7"/>
        <v>0.5</v>
      </c>
      <c r="F29" s="17">
        <f t="shared" si="8"/>
        <v>0</v>
      </c>
      <c r="G29" s="17">
        <f t="shared" si="9"/>
        <v>0</v>
      </c>
      <c r="H29" s="17">
        <f t="shared" si="10"/>
        <v>0.5</v>
      </c>
      <c r="I29" s="17">
        <f t="shared" si="11"/>
        <v>0</v>
      </c>
      <c r="J29" s="17">
        <f t="shared" si="12"/>
        <v>0</v>
      </c>
      <c r="K29" s="17">
        <f t="shared" si="13"/>
        <v>0</v>
      </c>
      <c r="L29" s="17">
        <f t="shared" si="14"/>
        <v>0</v>
      </c>
      <c r="M29" s="17">
        <f t="shared" si="15"/>
        <v>0</v>
      </c>
      <c r="N29" s="17">
        <f t="shared" si="16"/>
        <v>0</v>
      </c>
      <c r="O29" s="17">
        <f t="shared" si="17"/>
        <v>0</v>
      </c>
      <c r="P29" s="17">
        <f t="shared" si="18"/>
        <v>0</v>
      </c>
      <c r="Q29" s="17">
        <f t="shared" si="19"/>
        <v>0</v>
      </c>
      <c r="R29" s="17">
        <f t="shared" si="20"/>
        <v>0</v>
      </c>
      <c r="S29" s="17">
        <f t="shared" si="21"/>
        <v>0</v>
      </c>
      <c r="T29" s="17">
        <f t="shared" si="22"/>
        <v>0</v>
      </c>
      <c r="U29" s="17">
        <f t="shared" si="23"/>
        <v>0</v>
      </c>
      <c r="V29" s="17"/>
      <c r="W29" s="17">
        <f t="shared" si="5"/>
        <v>1</v>
      </c>
      <c r="X29" s="17">
        <f t="shared" si="6"/>
        <v>1</v>
      </c>
      <c r="Y29" s="44"/>
      <c r="AA29" s="32" t="s">
        <v>167</v>
      </c>
      <c r="AB29" s="17">
        <v>0.5</v>
      </c>
      <c r="AC29" s="17">
        <v>0</v>
      </c>
      <c r="AD29" s="17">
        <v>0</v>
      </c>
      <c r="AE29" s="17">
        <v>0.5</v>
      </c>
      <c r="AF29" s="17">
        <v>0</v>
      </c>
      <c r="AG29" s="17">
        <v>0</v>
      </c>
      <c r="AH29" s="17">
        <v>0</v>
      </c>
      <c r="AI29" s="17">
        <v>0</v>
      </c>
      <c r="AJ29" s="17">
        <v>0</v>
      </c>
      <c r="AK29" s="17">
        <v>0</v>
      </c>
      <c r="AL29" s="17">
        <v>0</v>
      </c>
      <c r="AM29" s="17">
        <v>0</v>
      </c>
      <c r="AN29" s="17">
        <v>0</v>
      </c>
      <c r="AO29" s="17">
        <v>0</v>
      </c>
      <c r="AP29" s="17">
        <v>0</v>
      </c>
      <c r="AQ29" s="17">
        <v>0</v>
      </c>
      <c r="AR29" s="31">
        <v>0</v>
      </c>
    </row>
    <row r="30" spans="1:44" ht="16.5" customHeight="1" x14ac:dyDescent="0.15">
      <c r="A30" s="45" t="s">
        <v>176</v>
      </c>
      <c r="B30" s="43"/>
      <c r="C30" s="43"/>
      <c r="E30" s="17">
        <f t="shared" ref="E30:N38" si="24">VLOOKUP($A30,$AA$28:$AR$37,COLUMN()-3,FALSE)</f>
        <v>0</v>
      </c>
      <c r="F30" s="17">
        <f t="shared" si="24"/>
        <v>0</v>
      </c>
      <c r="G30" s="17">
        <f t="shared" si="24"/>
        <v>0</v>
      </c>
      <c r="H30" s="17">
        <f t="shared" si="24"/>
        <v>0</v>
      </c>
      <c r="I30" s="17">
        <f t="shared" si="24"/>
        <v>0</v>
      </c>
      <c r="J30" s="17">
        <f t="shared" si="24"/>
        <v>0</v>
      </c>
      <c r="K30" s="17">
        <f t="shared" si="24"/>
        <v>0</v>
      </c>
      <c r="L30" s="17">
        <f t="shared" si="24"/>
        <v>0</v>
      </c>
      <c r="M30" s="17">
        <f t="shared" si="24"/>
        <v>0</v>
      </c>
      <c r="N30" s="17">
        <f t="shared" si="24"/>
        <v>0</v>
      </c>
      <c r="O30" s="17">
        <f t="shared" ref="O30:U38" si="25">VLOOKUP($A30,$AA$28:$AR$37,COLUMN()-3,FALSE)</f>
        <v>0</v>
      </c>
      <c r="P30" s="17">
        <f t="shared" si="25"/>
        <v>0</v>
      </c>
      <c r="Q30" s="17">
        <f t="shared" si="25"/>
        <v>0</v>
      </c>
      <c r="R30" s="17">
        <f t="shared" si="25"/>
        <v>0</v>
      </c>
      <c r="S30" s="17">
        <f t="shared" si="25"/>
        <v>0</v>
      </c>
      <c r="T30" s="17">
        <f t="shared" si="25"/>
        <v>0</v>
      </c>
      <c r="U30" s="17">
        <f t="shared" si="25"/>
        <v>0</v>
      </c>
      <c r="V30" s="17"/>
      <c r="W30" s="17">
        <f t="shared" si="5"/>
        <v>0</v>
      </c>
      <c r="X30" s="17">
        <f t="shared" si="6"/>
        <v>0</v>
      </c>
      <c r="Y30" s="44"/>
      <c r="AA30" s="32" t="s">
        <v>170</v>
      </c>
      <c r="AB30" s="17">
        <v>0.5</v>
      </c>
      <c r="AC30" s="17">
        <v>0</v>
      </c>
      <c r="AD30" s="17">
        <v>0</v>
      </c>
      <c r="AE30" s="17">
        <v>0.5</v>
      </c>
      <c r="AF30" s="17">
        <v>0</v>
      </c>
      <c r="AG30" s="17">
        <v>0</v>
      </c>
      <c r="AH30" s="17">
        <v>0</v>
      </c>
      <c r="AI30" s="17">
        <v>0</v>
      </c>
      <c r="AJ30" s="17">
        <v>0</v>
      </c>
      <c r="AK30" s="17">
        <v>0</v>
      </c>
      <c r="AL30" s="17">
        <v>0</v>
      </c>
      <c r="AM30" s="17">
        <v>0</v>
      </c>
      <c r="AN30" s="17">
        <v>0</v>
      </c>
      <c r="AO30" s="17">
        <v>0</v>
      </c>
      <c r="AP30" s="17">
        <v>0</v>
      </c>
      <c r="AQ30" s="17">
        <v>0</v>
      </c>
      <c r="AR30" s="31">
        <v>0</v>
      </c>
    </row>
    <row r="31" spans="1:44" ht="16.5" customHeight="1" x14ac:dyDescent="0.15">
      <c r="A31" s="45" t="s">
        <v>176</v>
      </c>
      <c r="B31" s="43"/>
      <c r="C31" s="43"/>
      <c r="E31" s="17">
        <f t="shared" si="24"/>
        <v>0</v>
      </c>
      <c r="F31" s="17">
        <f t="shared" si="24"/>
        <v>0</v>
      </c>
      <c r="G31" s="17">
        <f t="shared" si="24"/>
        <v>0</v>
      </c>
      <c r="H31" s="17">
        <f t="shared" si="24"/>
        <v>0</v>
      </c>
      <c r="I31" s="17">
        <f t="shared" si="24"/>
        <v>0</v>
      </c>
      <c r="J31" s="17">
        <f t="shared" si="24"/>
        <v>0</v>
      </c>
      <c r="K31" s="17">
        <f t="shared" si="24"/>
        <v>0</v>
      </c>
      <c r="L31" s="17">
        <f t="shared" si="24"/>
        <v>0</v>
      </c>
      <c r="M31" s="17">
        <f t="shared" si="24"/>
        <v>0</v>
      </c>
      <c r="N31" s="17">
        <f t="shared" si="24"/>
        <v>0</v>
      </c>
      <c r="O31" s="17">
        <f t="shared" si="25"/>
        <v>0</v>
      </c>
      <c r="P31" s="17">
        <f t="shared" si="25"/>
        <v>0</v>
      </c>
      <c r="Q31" s="17">
        <f t="shared" si="25"/>
        <v>0</v>
      </c>
      <c r="R31" s="17">
        <f t="shared" si="25"/>
        <v>0</v>
      </c>
      <c r="S31" s="17">
        <f t="shared" si="25"/>
        <v>0</v>
      </c>
      <c r="T31" s="17">
        <f t="shared" si="25"/>
        <v>0</v>
      </c>
      <c r="U31" s="17">
        <f t="shared" si="25"/>
        <v>0</v>
      </c>
      <c r="V31" s="17"/>
      <c r="W31" s="17">
        <f t="shared" si="5"/>
        <v>0</v>
      </c>
      <c r="X31" s="17">
        <f t="shared" si="6"/>
        <v>0</v>
      </c>
      <c r="Y31" s="44"/>
      <c r="AA31" s="32" t="s">
        <v>171</v>
      </c>
      <c r="AB31" s="17">
        <v>0.5</v>
      </c>
      <c r="AC31" s="17">
        <v>0</v>
      </c>
      <c r="AD31" s="17">
        <v>0</v>
      </c>
      <c r="AE31" s="17">
        <v>0.5</v>
      </c>
      <c r="AF31" s="17">
        <v>0</v>
      </c>
      <c r="AG31" s="17">
        <v>0</v>
      </c>
      <c r="AH31" s="17">
        <v>0</v>
      </c>
      <c r="AI31" s="17">
        <v>0</v>
      </c>
      <c r="AJ31" s="17">
        <v>0</v>
      </c>
      <c r="AK31" s="17">
        <v>0</v>
      </c>
      <c r="AL31" s="17">
        <v>0</v>
      </c>
      <c r="AM31" s="17">
        <v>0</v>
      </c>
      <c r="AN31" s="17">
        <v>0</v>
      </c>
      <c r="AO31" s="17">
        <v>0</v>
      </c>
      <c r="AP31" s="17">
        <v>0</v>
      </c>
      <c r="AQ31" s="17">
        <v>0</v>
      </c>
      <c r="AR31" s="31">
        <v>0</v>
      </c>
    </row>
    <row r="32" spans="1:44" ht="16.5" customHeight="1" x14ac:dyDescent="0.15">
      <c r="A32" s="45" t="s">
        <v>176</v>
      </c>
      <c r="B32" s="43"/>
      <c r="C32" s="43"/>
      <c r="E32" s="17">
        <f t="shared" si="24"/>
        <v>0</v>
      </c>
      <c r="F32" s="17">
        <f t="shared" si="24"/>
        <v>0</v>
      </c>
      <c r="G32" s="17">
        <f t="shared" si="24"/>
        <v>0</v>
      </c>
      <c r="H32" s="17">
        <f t="shared" si="24"/>
        <v>0</v>
      </c>
      <c r="I32" s="17">
        <f t="shared" si="24"/>
        <v>0</v>
      </c>
      <c r="J32" s="17">
        <f t="shared" si="24"/>
        <v>0</v>
      </c>
      <c r="K32" s="17">
        <f t="shared" si="24"/>
        <v>0</v>
      </c>
      <c r="L32" s="17">
        <f t="shared" si="24"/>
        <v>0</v>
      </c>
      <c r="M32" s="17">
        <f t="shared" si="24"/>
        <v>0</v>
      </c>
      <c r="N32" s="17">
        <f t="shared" si="24"/>
        <v>0</v>
      </c>
      <c r="O32" s="17">
        <f t="shared" si="25"/>
        <v>0</v>
      </c>
      <c r="P32" s="17">
        <f t="shared" si="25"/>
        <v>0</v>
      </c>
      <c r="Q32" s="17">
        <f t="shared" si="25"/>
        <v>0</v>
      </c>
      <c r="R32" s="17">
        <f t="shared" si="25"/>
        <v>0</v>
      </c>
      <c r="S32" s="17">
        <f t="shared" si="25"/>
        <v>0</v>
      </c>
      <c r="T32" s="17">
        <f t="shared" si="25"/>
        <v>0</v>
      </c>
      <c r="U32" s="17">
        <f t="shared" si="25"/>
        <v>0</v>
      </c>
      <c r="V32" s="17"/>
      <c r="W32" s="17">
        <f t="shared" si="5"/>
        <v>0</v>
      </c>
      <c r="X32" s="17">
        <f t="shared" si="6"/>
        <v>0</v>
      </c>
      <c r="Y32" s="44"/>
      <c r="AA32" s="32" t="s">
        <v>172</v>
      </c>
      <c r="AB32" s="17">
        <v>0.5</v>
      </c>
      <c r="AC32" s="17">
        <v>0</v>
      </c>
      <c r="AD32" s="17">
        <v>0</v>
      </c>
      <c r="AE32" s="17">
        <v>0.5</v>
      </c>
      <c r="AF32" s="17">
        <v>0</v>
      </c>
      <c r="AG32" s="17">
        <v>0</v>
      </c>
      <c r="AH32" s="17">
        <v>0</v>
      </c>
      <c r="AI32" s="17">
        <v>0</v>
      </c>
      <c r="AJ32" s="17">
        <v>0</v>
      </c>
      <c r="AK32" s="17">
        <v>0</v>
      </c>
      <c r="AL32" s="17">
        <v>0</v>
      </c>
      <c r="AM32" s="17">
        <v>0</v>
      </c>
      <c r="AN32" s="17">
        <v>0</v>
      </c>
      <c r="AO32" s="17">
        <v>0</v>
      </c>
      <c r="AP32" s="17">
        <v>0</v>
      </c>
      <c r="AQ32" s="17">
        <v>0</v>
      </c>
      <c r="AR32" s="31">
        <v>0</v>
      </c>
    </row>
    <row r="33" spans="1:44" ht="16.5" customHeight="1" x14ac:dyDescent="0.15">
      <c r="A33" s="45" t="s">
        <v>176</v>
      </c>
      <c r="B33" s="43"/>
      <c r="C33" s="43"/>
      <c r="E33" s="17">
        <f t="shared" si="24"/>
        <v>0</v>
      </c>
      <c r="F33" s="17">
        <f t="shared" si="24"/>
        <v>0</v>
      </c>
      <c r="G33" s="17">
        <f t="shared" si="24"/>
        <v>0</v>
      </c>
      <c r="H33" s="17">
        <f t="shared" si="24"/>
        <v>0</v>
      </c>
      <c r="I33" s="17">
        <f t="shared" si="24"/>
        <v>0</v>
      </c>
      <c r="J33" s="17">
        <f t="shared" si="24"/>
        <v>0</v>
      </c>
      <c r="K33" s="17">
        <f t="shared" si="24"/>
        <v>0</v>
      </c>
      <c r="L33" s="17">
        <f t="shared" si="24"/>
        <v>0</v>
      </c>
      <c r="M33" s="17">
        <f t="shared" si="24"/>
        <v>0</v>
      </c>
      <c r="N33" s="17">
        <f t="shared" si="24"/>
        <v>0</v>
      </c>
      <c r="O33" s="17">
        <f t="shared" si="25"/>
        <v>0</v>
      </c>
      <c r="P33" s="17">
        <f t="shared" si="25"/>
        <v>0</v>
      </c>
      <c r="Q33" s="17">
        <f t="shared" si="25"/>
        <v>0</v>
      </c>
      <c r="R33" s="17">
        <f t="shared" si="25"/>
        <v>0</v>
      </c>
      <c r="S33" s="17">
        <f t="shared" si="25"/>
        <v>0</v>
      </c>
      <c r="T33" s="17">
        <f t="shared" si="25"/>
        <v>0</v>
      </c>
      <c r="U33" s="17">
        <f t="shared" si="25"/>
        <v>0</v>
      </c>
      <c r="V33" s="17"/>
      <c r="W33" s="17">
        <f t="shared" si="5"/>
        <v>0</v>
      </c>
      <c r="X33" s="17">
        <f t="shared" si="6"/>
        <v>0</v>
      </c>
      <c r="Y33" s="44"/>
      <c r="AA33" s="32" t="s">
        <v>79</v>
      </c>
      <c r="AB33" s="17">
        <v>0</v>
      </c>
      <c r="AC33" s="17">
        <v>0</v>
      </c>
      <c r="AD33" s="17">
        <v>0</v>
      </c>
      <c r="AE33" s="17">
        <v>0</v>
      </c>
      <c r="AF33" s="17">
        <v>0</v>
      </c>
      <c r="AG33" s="17">
        <v>0</v>
      </c>
      <c r="AH33" s="17">
        <v>0</v>
      </c>
      <c r="AI33" s="17">
        <v>0</v>
      </c>
      <c r="AJ33" s="17">
        <v>0</v>
      </c>
      <c r="AK33" s="17">
        <v>0</v>
      </c>
      <c r="AL33" s="17">
        <v>0</v>
      </c>
      <c r="AM33" s="17">
        <v>0</v>
      </c>
      <c r="AN33" s="17">
        <v>0</v>
      </c>
      <c r="AO33" s="17">
        <v>0</v>
      </c>
      <c r="AP33" s="17">
        <v>0</v>
      </c>
      <c r="AQ33" s="17">
        <v>0</v>
      </c>
      <c r="AR33" s="31">
        <v>1</v>
      </c>
    </row>
    <row r="34" spans="1:44" ht="16.5" customHeight="1" x14ac:dyDescent="0.15">
      <c r="A34" s="45" t="s">
        <v>176</v>
      </c>
      <c r="B34" s="43"/>
      <c r="C34" s="43"/>
      <c r="E34" s="17">
        <f t="shared" si="24"/>
        <v>0</v>
      </c>
      <c r="F34" s="17">
        <f t="shared" si="24"/>
        <v>0</v>
      </c>
      <c r="G34" s="17">
        <f t="shared" si="24"/>
        <v>0</v>
      </c>
      <c r="H34" s="17">
        <f t="shared" si="24"/>
        <v>0</v>
      </c>
      <c r="I34" s="17">
        <f t="shared" si="24"/>
        <v>0</v>
      </c>
      <c r="J34" s="17">
        <f t="shared" si="24"/>
        <v>0</v>
      </c>
      <c r="K34" s="17">
        <f t="shared" si="24"/>
        <v>0</v>
      </c>
      <c r="L34" s="17">
        <f t="shared" si="24"/>
        <v>0</v>
      </c>
      <c r="M34" s="17">
        <f t="shared" si="24"/>
        <v>0</v>
      </c>
      <c r="N34" s="17">
        <f t="shared" si="24"/>
        <v>0</v>
      </c>
      <c r="O34" s="17">
        <f t="shared" si="25"/>
        <v>0</v>
      </c>
      <c r="P34" s="17">
        <f t="shared" si="25"/>
        <v>0</v>
      </c>
      <c r="Q34" s="17">
        <f t="shared" si="25"/>
        <v>0</v>
      </c>
      <c r="R34" s="17">
        <f t="shared" si="25"/>
        <v>0</v>
      </c>
      <c r="S34" s="17">
        <f t="shared" si="25"/>
        <v>0</v>
      </c>
      <c r="T34" s="17">
        <f t="shared" si="25"/>
        <v>0</v>
      </c>
      <c r="U34" s="17">
        <f t="shared" si="25"/>
        <v>0</v>
      </c>
      <c r="V34" s="17"/>
      <c r="W34" s="17">
        <f t="shared" si="5"/>
        <v>0</v>
      </c>
      <c r="X34" s="17">
        <f t="shared" si="6"/>
        <v>0</v>
      </c>
      <c r="Y34" s="44"/>
      <c r="AA34" s="32" t="s">
        <v>173</v>
      </c>
      <c r="AB34" s="17">
        <v>1</v>
      </c>
      <c r="AC34" s="17">
        <v>0</v>
      </c>
      <c r="AD34" s="17">
        <v>0</v>
      </c>
      <c r="AE34" s="17">
        <v>0</v>
      </c>
      <c r="AF34" s="17">
        <v>0</v>
      </c>
      <c r="AG34" s="17">
        <v>0</v>
      </c>
      <c r="AH34" s="17">
        <v>0</v>
      </c>
      <c r="AI34" s="17">
        <v>0</v>
      </c>
      <c r="AJ34" s="17">
        <v>0</v>
      </c>
      <c r="AK34" s="17">
        <v>0</v>
      </c>
      <c r="AL34" s="17">
        <v>0</v>
      </c>
      <c r="AM34" s="17">
        <v>0</v>
      </c>
      <c r="AN34" s="17">
        <v>0</v>
      </c>
      <c r="AO34" s="17">
        <v>0</v>
      </c>
      <c r="AP34" s="17">
        <v>0</v>
      </c>
      <c r="AQ34" s="17">
        <v>0</v>
      </c>
      <c r="AR34" s="31">
        <v>0</v>
      </c>
    </row>
    <row r="35" spans="1:44" ht="16.5" customHeight="1" x14ac:dyDescent="0.15">
      <c r="A35" s="45" t="s">
        <v>176</v>
      </c>
      <c r="B35" s="43"/>
      <c r="C35" s="43"/>
      <c r="E35" s="17">
        <f t="shared" si="24"/>
        <v>0</v>
      </c>
      <c r="F35" s="17">
        <f t="shared" si="24"/>
        <v>0</v>
      </c>
      <c r="G35" s="17">
        <f t="shared" si="24"/>
        <v>0</v>
      </c>
      <c r="H35" s="17">
        <f t="shared" si="24"/>
        <v>0</v>
      </c>
      <c r="I35" s="17">
        <f t="shared" si="24"/>
        <v>0</v>
      </c>
      <c r="J35" s="17">
        <f t="shared" si="24"/>
        <v>0</v>
      </c>
      <c r="K35" s="17">
        <f t="shared" si="24"/>
        <v>0</v>
      </c>
      <c r="L35" s="17">
        <f t="shared" si="24"/>
        <v>0</v>
      </c>
      <c r="M35" s="17">
        <f t="shared" si="24"/>
        <v>0</v>
      </c>
      <c r="N35" s="17">
        <f t="shared" si="24"/>
        <v>0</v>
      </c>
      <c r="O35" s="17">
        <f t="shared" si="25"/>
        <v>0</v>
      </c>
      <c r="P35" s="17">
        <f t="shared" si="25"/>
        <v>0</v>
      </c>
      <c r="Q35" s="17">
        <f t="shared" si="25"/>
        <v>0</v>
      </c>
      <c r="R35" s="17">
        <f t="shared" si="25"/>
        <v>0</v>
      </c>
      <c r="S35" s="17">
        <f t="shared" si="25"/>
        <v>0</v>
      </c>
      <c r="T35" s="17">
        <f t="shared" si="25"/>
        <v>0</v>
      </c>
      <c r="U35" s="17">
        <f t="shared" si="25"/>
        <v>0</v>
      </c>
      <c r="V35" s="17"/>
      <c r="W35" s="17">
        <f t="shared" si="5"/>
        <v>0</v>
      </c>
      <c r="X35" s="17">
        <f t="shared" si="6"/>
        <v>0</v>
      </c>
      <c r="Y35" s="44"/>
      <c r="AA35" s="58"/>
      <c r="AB35" s="59"/>
      <c r="AC35" s="59"/>
      <c r="AD35" s="59"/>
      <c r="AE35" s="59"/>
      <c r="AF35" s="59"/>
      <c r="AG35" s="59"/>
      <c r="AH35" s="59"/>
      <c r="AI35" s="59"/>
      <c r="AJ35" s="59"/>
      <c r="AK35" s="59"/>
      <c r="AL35" s="59"/>
      <c r="AM35" s="59"/>
      <c r="AN35" s="59"/>
      <c r="AO35" s="59"/>
      <c r="AP35" s="59"/>
      <c r="AQ35" s="59"/>
      <c r="AR35" s="59"/>
    </row>
    <row r="36" spans="1:44" ht="16.5" customHeight="1" x14ac:dyDescent="0.15">
      <c r="A36" s="45" t="s">
        <v>176</v>
      </c>
      <c r="B36" s="43"/>
      <c r="C36" s="43"/>
      <c r="E36" s="17">
        <f t="shared" si="24"/>
        <v>0</v>
      </c>
      <c r="F36" s="17">
        <f t="shared" si="24"/>
        <v>0</v>
      </c>
      <c r="G36" s="17">
        <f t="shared" si="24"/>
        <v>0</v>
      </c>
      <c r="H36" s="17">
        <f t="shared" si="24"/>
        <v>0</v>
      </c>
      <c r="I36" s="17">
        <f t="shared" si="24"/>
        <v>0</v>
      </c>
      <c r="J36" s="17">
        <f t="shared" si="24"/>
        <v>0</v>
      </c>
      <c r="K36" s="17">
        <f t="shared" si="24"/>
        <v>0</v>
      </c>
      <c r="L36" s="17">
        <f t="shared" si="24"/>
        <v>0</v>
      </c>
      <c r="M36" s="17">
        <f t="shared" si="24"/>
        <v>0</v>
      </c>
      <c r="N36" s="17">
        <f t="shared" si="24"/>
        <v>0</v>
      </c>
      <c r="O36" s="17">
        <f t="shared" si="25"/>
        <v>0</v>
      </c>
      <c r="P36" s="17">
        <f t="shared" si="25"/>
        <v>0</v>
      </c>
      <c r="Q36" s="17">
        <f t="shared" si="25"/>
        <v>0</v>
      </c>
      <c r="R36" s="17">
        <f t="shared" si="25"/>
        <v>0</v>
      </c>
      <c r="S36" s="17">
        <f t="shared" si="25"/>
        <v>0</v>
      </c>
      <c r="T36" s="17">
        <f t="shared" si="25"/>
        <v>0</v>
      </c>
      <c r="U36" s="17">
        <f t="shared" si="25"/>
        <v>0</v>
      </c>
      <c r="V36" s="17"/>
      <c r="W36" s="17">
        <f t="shared" si="5"/>
        <v>0</v>
      </c>
      <c r="X36" s="17">
        <f t="shared" si="6"/>
        <v>0</v>
      </c>
      <c r="Y36" s="44"/>
      <c r="AA36" s="19"/>
      <c r="AB36" s="17"/>
      <c r="AC36" s="17"/>
      <c r="AD36" s="17"/>
      <c r="AE36" s="17"/>
      <c r="AF36" s="17"/>
      <c r="AG36" s="17"/>
      <c r="AH36" s="17"/>
      <c r="AI36" s="17"/>
      <c r="AJ36" s="17"/>
      <c r="AK36" s="17"/>
      <c r="AL36" s="17"/>
      <c r="AM36" s="17"/>
      <c r="AN36" s="17"/>
      <c r="AO36" s="17"/>
      <c r="AP36" s="17"/>
      <c r="AQ36" s="17"/>
      <c r="AR36" s="17"/>
    </row>
    <row r="37" spans="1:44" ht="16.5" customHeight="1" x14ac:dyDescent="0.15">
      <c r="A37" s="45" t="s">
        <v>176</v>
      </c>
      <c r="B37" s="43"/>
      <c r="C37" s="43"/>
      <c r="E37" s="17">
        <f t="shared" si="24"/>
        <v>0</v>
      </c>
      <c r="F37" s="17">
        <f t="shared" si="24"/>
        <v>0</v>
      </c>
      <c r="G37" s="17">
        <f t="shared" si="24"/>
        <v>0</v>
      </c>
      <c r="H37" s="17">
        <f t="shared" si="24"/>
        <v>0</v>
      </c>
      <c r="I37" s="17">
        <f t="shared" si="24"/>
        <v>0</v>
      </c>
      <c r="J37" s="17">
        <f t="shared" si="24"/>
        <v>0</v>
      </c>
      <c r="K37" s="17">
        <f t="shared" si="24"/>
        <v>0</v>
      </c>
      <c r="L37" s="17">
        <f t="shared" si="24"/>
        <v>0</v>
      </c>
      <c r="M37" s="17">
        <f t="shared" si="24"/>
        <v>0</v>
      </c>
      <c r="N37" s="17">
        <f t="shared" si="24"/>
        <v>0</v>
      </c>
      <c r="O37" s="17">
        <f t="shared" si="25"/>
        <v>0</v>
      </c>
      <c r="P37" s="17">
        <f t="shared" si="25"/>
        <v>0</v>
      </c>
      <c r="Q37" s="17">
        <f t="shared" si="25"/>
        <v>0</v>
      </c>
      <c r="R37" s="17">
        <f t="shared" si="25"/>
        <v>0</v>
      </c>
      <c r="S37" s="17">
        <f t="shared" si="25"/>
        <v>0</v>
      </c>
      <c r="T37" s="17">
        <f t="shared" si="25"/>
        <v>0</v>
      </c>
      <c r="U37" s="17">
        <f t="shared" si="25"/>
        <v>0</v>
      </c>
      <c r="V37" s="17"/>
      <c r="W37" s="17">
        <f t="shared" si="5"/>
        <v>0</v>
      </c>
      <c r="X37" s="17">
        <f t="shared" si="6"/>
        <v>0</v>
      </c>
      <c r="Y37" s="44"/>
      <c r="AA37" s="19"/>
      <c r="AB37" s="17"/>
      <c r="AC37" s="17"/>
      <c r="AD37" s="17"/>
      <c r="AE37" s="17"/>
      <c r="AF37" s="17"/>
      <c r="AG37" s="17"/>
      <c r="AH37" s="17"/>
      <c r="AI37" s="17"/>
      <c r="AJ37" s="17"/>
      <c r="AK37" s="17"/>
      <c r="AL37" s="17"/>
      <c r="AM37" s="17"/>
      <c r="AN37" s="17"/>
      <c r="AO37" s="17"/>
      <c r="AP37" s="17"/>
      <c r="AQ37" s="17"/>
      <c r="AR37" s="17"/>
    </row>
    <row r="38" spans="1:44" ht="16.5" customHeight="1" x14ac:dyDescent="0.15">
      <c r="A38" s="45" t="s">
        <v>176</v>
      </c>
      <c r="B38" s="43"/>
      <c r="C38" s="43"/>
      <c r="E38" s="17">
        <f t="shared" si="24"/>
        <v>0</v>
      </c>
      <c r="F38" s="17">
        <f t="shared" si="24"/>
        <v>0</v>
      </c>
      <c r="G38" s="17">
        <f t="shared" si="24"/>
        <v>0</v>
      </c>
      <c r="H38" s="17">
        <f t="shared" si="24"/>
        <v>0</v>
      </c>
      <c r="I38" s="17">
        <f t="shared" si="24"/>
        <v>0</v>
      </c>
      <c r="J38" s="17">
        <f t="shared" si="24"/>
        <v>0</v>
      </c>
      <c r="K38" s="17">
        <f t="shared" si="24"/>
        <v>0</v>
      </c>
      <c r="L38" s="17">
        <f t="shared" si="24"/>
        <v>0</v>
      </c>
      <c r="M38" s="17">
        <f t="shared" si="24"/>
        <v>0</v>
      </c>
      <c r="N38" s="17">
        <f t="shared" si="24"/>
        <v>0</v>
      </c>
      <c r="O38" s="17">
        <f t="shared" si="25"/>
        <v>0</v>
      </c>
      <c r="P38" s="17">
        <f t="shared" si="25"/>
        <v>0</v>
      </c>
      <c r="Q38" s="17">
        <f t="shared" si="25"/>
        <v>0</v>
      </c>
      <c r="R38" s="17">
        <f t="shared" si="25"/>
        <v>0</v>
      </c>
      <c r="S38" s="17">
        <f t="shared" si="25"/>
        <v>0</v>
      </c>
      <c r="T38" s="17">
        <f t="shared" si="25"/>
        <v>0</v>
      </c>
      <c r="U38" s="17">
        <f t="shared" si="25"/>
        <v>0</v>
      </c>
      <c r="V38" s="17"/>
      <c r="W38" s="17">
        <f t="shared" si="5"/>
        <v>0</v>
      </c>
      <c r="X38" s="17">
        <f t="shared" si="6"/>
        <v>0</v>
      </c>
      <c r="Y38" s="44"/>
    </row>
    <row r="39" spans="1:44" ht="16.5" customHeight="1" x14ac:dyDescent="0.15">
      <c r="A39" s="42" t="str">
        <f>"（上記の合計： " &amp; SUM(B27:B38) &amp; "単位）"</f>
        <v>（上記の合計： 3単位）</v>
      </c>
      <c r="B39" s="17"/>
      <c r="E39" s="17"/>
      <c r="F39" s="17"/>
      <c r="G39" s="17"/>
      <c r="H39" s="17"/>
      <c r="I39" s="17"/>
      <c r="J39" s="17"/>
      <c r="K39" s="17"/>
      <c r="L39" s="17"/>
      <c r="M39" s="17"/>
      <c r="N39" s="17"/>
      <c r="O39" s="17"/>
      <c r="P39" s="17"/>
      <c r="Q39" s="17"/>
      <c r="R39" s="17"/>
      <c r="S39" s="17"/>
      <c r="T39" s="17"/>
      <c r="U39" s="17"/>
      <c r="V39" s="17"/>
      <c r="W39" s="17"/>
      <c r="X39" s="17"/>
      <c r="Y39" s="20"/>
    </row>
    <row r="40" spans="1:44" ht="16.5" customHeight="1" x14ac:dyDescent="0.15">
      <c r="A40" s="37" t="s">
        <v>169</v>
      </c>
      <c r="B40" s="17"/>
      <c r="E40" s="17"/>
      <c r="F40" s="17"/>
      <c r="G40" s="17"/>
      <c r="H40" s="17"/>
      <c r="I40" s="17"/>
      <c r="J40" s="17"/>
      <c r="K40" s="17"/>
      <c r="L40" s="17"/>
      <c r="M40" s="17"/>
      <c r="N40" s="17"/>
      <c r="O40" s="17"/>
      <c r="P40" s="17"/>
      <c r="Q40" s="17"/>
      <c r="R40" s="17"/>
      <c r="S40" s="17"/>
      <c r="T40" s="17"/>
      <c r="U40" s="17"/>
      <c r="V40" s="17"/>
      <c r="W40" s="17"/>
      <c r="X40" s="17"/>
      <c r="Y40" s="20"/>
    </row>
    <row r="41" spans="1:44" ht="16.5" customHeight="1" x14ac:dyDescent="0.15">
      <c r="A41" s="55" t="s">
        <v>190</v>
      </c>
      <c r="B41" s="17"/>
      <c r="E41" s="17"/>
      <c r="F41" s="17"/>
      <c r="G41" s="17"/>
      <c r="H41" s="17"/>
      <c r="I41" s="17"/>
      <c r="J41" s="17"/>
      <c r="K41" s="17"/>
      <c r="L41" s="17"/>
      <c r="M41" s="17"/>
      <c r="N41" s="17"/>
      <c r="O41" s="17"/>
      <c r="P41" s="17"/>
      <c r="Q41" s="17"/>
      <c r="R41" s="17"/>
      <c r="S41" s="17"/>
      <c r="T41" s="17"/>
      <c r="U41" s="17"/>
      <c r="V41" s="17"/>
      <c r="W41" s="17"/>
      <c r="X41" s="17"/>
      <c r="Y41" s="20"/>
    </row>
    <row r="42" spans="1:44" ht="16.5" customHeight="1" x14ac:dyDescent="0.15">
      <c r="A42" s="42"/>
      <c r="B42" s="17"/>
      <c r="E42" s="17"/>
      <c r="F42" s="17"/>
      <c r="G42" s="17"/>
      <c r="H42" s="17"/>
      <c r="I42" s="17"/>
      <c r="J42" s="17"/>
      <c r="K42" s="17"/>
      <c r="L42" s="17"/>
      <c r="M42" s="17"/>
      <c r="N42" s="17"/>
      <c r="O42" s="17"/>
      <c r="P42" s="17"/>
      <c r="Q42" s="17"/>
      <c r="R42" s="17"/>
      <c r="S42" s="17"/>
      <c r="T42" s="17"/>
      <c r="U42" s="17"/>
      <c r="V42" s="17"/>
      <c r="W42" s="17"/>
      <c r="X42" s="17"/>
      <c r="Y42" s="20"/>
    </row>
    <row r="43" spans="1:44" ht="16.5" customHeight="1" x14ac:dyDescent="0.15">
      <c r="A43" s="21" t="s">
        <v>84</v>
      </c>
      <c r="B43" s="17"/>
      <c r="E43" s="17"/>
      <c r="F43" s="17"/>
      <c r="G43" s="17"/>
      <c r="H43" s="17"/>
      <c r="I43" s="17"/>
      <c r="J43" s="17"/>
      <c r="K43" s="17"/>
      <c r="L43" s="17"/>
      <c r="M43" s="17"/>
      <c r="N43" s="17"/>
      <c r="O43" s="17"/>
      <c r="P43" s="17"/>
      <c r="Q43" s="17"/>
      <c r="R43" s="17"/>
      <c r="S43" s="17"/>
      <c r="T43" s="17"/>
      <c r="U43" s="17"/>
      <c r="V43" s="17"/>
      <c r="W43" s="17"/>
      <c r="X43" s="17"/>
      <c r="Y43" s="20"/>
    </row>
    <row r="44" spans="1:44" ht="16.5" customHeight="1" x14ac:dyDescent="0.15">
      <c r="A44" s="37" t="s">
        <v>82</v>
      </c>
      <c r="B44" s="17"/>
      <c r="E44" s="17"/>
      <c r="F44" s="17"/>
      <c r="G44" s="17"/>
      <c r="H44" s="17"/>
      <c r="I44" s="17"/>
      <c r="J44" s="17"/>
      <c r="K44" s="17"/>
      <c r="L44" s="17"/>
      <c r="M44" s="17"/>
      <c r="N44" s="17"/>
      <c r="O44" s="17"/>
      <c r="P44" s="17"/>
      <c r="Q44" s="17"/>
      <c r="R44" s="17"/>
      <c r="S44" s="17"/>
      <c r="T44" s="17"/>
      <c r="U44" s="17"/>
      <c r="V44" s="17"/>
      <c r="W44" s="17"/>
      <c r="X44" s="17"/>
      <c r="Y44" s="20"/>
    </row>
    <row r="45" spans="1:44" ht="16.5" customHeight="1" x14ac:dyDescent="0.15">
      <c r="A45" s="73" t="s">
        <v>193</v>
      </c>
      <c r="B45" s="17">
        <v>2</v>
      </c>
      <c r="C45" s="43"/>
      <c r="D45" s="21"/>
      <c r="E45" s="17">
        <v>0</v>
      </c>
      <c r="F45" s="17">
        <v>0</v>
      </c>
      <c r="G45" s="17">
        <v>0</v>
      </c>
      <c r="H45" s="17">
        <v>0</v>
      </c>
      <c r="I45" s="17">
        <v>0</v>
      </c>
      <c r="J45" s="74">
        <v>1</v>
      </c>
      <c r="K45" s="17">
        <v>0</v>
      </c>
      <c r="L45" s="17">
        <v>0</v>
      </c>
      <c r="M45" s="17">
        <v>0</v>
      </c>
      <c r="N45" s="17">
        <v>0</v>
      </c>
      <c r="O45" s="17">
        <v>0</v>
      </c>
      <c r="P45" s="17">
        <v>0</v>
      </c>
      <c r="Q45" s="17">
        <v>0</v>
      </c>
      <c r="R45" s="17">
        <v>0</v>
      </c>
      <c r="S45" s="17">
        <v>0</v>
      </c>
      <c r="T45" s="17">
        <v>0</v>
      </c>
      <c r="U45" s="17">
        <v>0</v>
      </c>
      <c r="V45" s="17"/>
      <c r="W45" s="17">
        <f t="shared" ref="W45:W46" si="26">SUM(E45:U45)</f>
        <v>1</v>
      </c>
      <c r="X45" s="17">
        <f t="shared" ref="X45:X46" si="27">W45*B45</f>
        <v>2</v>
      </c>
      <c r="Y45" s="20"/>
    </row>
    <row r="46" spans="1:44" ht="16.5" customHeight="1" x14ac:dyDescent="0.15">
      <c r="A46" s="73" t="s">
        <v>194</v>
      </c>
      <c r="B46" s="17">
        <v>2</v>
      </c>
      <c r="C46" s="43"/>
      <c r="D46" s="21"/>
      <c r="E46" s="17">
        <v>0</v>
      </c>
      <c r="F46" s="17">
        <v>0</v>
      </c>
      <c r="G46" s="17">
        <v>0</v>
      </c>
      <c r="H46" s="17">
        <v>0</v>
      </c>
      <c r="I46" s="17">
        <v>0</v>
      </c>
      <c r="J46" s="74">
        <v>1</v>
      </c>
      <c r="K46" s="17">
        <v>0</v>
      </c>
      <c r="L46" s="17">
        <v>0</v>
      </c>
      <c r="M46" s="17">
        <v>0</v>
      </c>
      <c r="N46" s="17">
        <v>0</v>
      </c>
      <c r="O46" s="17">
        <v>0</v>
      </c>
      <c r="P46" s="17">
        <v>0</v>
      </c>
      <c r="Q46" s="17">
        <v>0</v>
      </c>
      <c r="R46" s="17">
        <v>0</v>
      </c>
      <c r="S46" s="17">
        <v>0</v>
      </c>
      <c r="T46" s="17">
        <v>0</v>
      </c>
      <c r="U46" s="17">
        <v>0</v>
      </c>
      <c r="V46" s="17"/>
      <c r="W46" s="17">
        <f t="shared" si="26"/>
        <v>1</v>
      </c>
      <c r="X46" s="17">
        <f t="shared" si="27"/>
        <v>2</v>
      </c>
      <c r="Y46" s="20"/>
    </row>
    <row r="47" spans="1:44" ht="16.5" customHeight="1" x14ac:dyDescent="0.15">
      <c r="A47" s="36" t="s">
        <v>195</v>
      </c>
      <c r="B47" s="17">
        <v>2</v>
      </c>
      <c r="C47" s="43"/>
      <c r="D47" s="21"/>
      <c r="E47" s="17">
        <v>0</v>
      </c>
      <c r="F47" s="17">
        <v>0</v>
      </c>
      <c r="G47" s="17">
        <v>0</v>
      </c>
      <c r="H47" s="17">
        <v>0</v>
      </c>
      <c r="I47" s="17">
        <v>1</v>
      </c>
      <c r="J47" s="17">
        <v>0</v>
      </c>
      <c r="K47" s="17">
        <v>0</v>
      </c>
      <c r="L47" s="17">
        <v>0</v>
      </c>
      <c r="M47" s="17">
        <v>0</v>
      </c>
      <c r="N47" s="17">
        <v>0</v>
      </c>
      <c r="O47" s="17">
        <v>0</v>
      </c>
      <c r="P47" s="17">
        <v>0</v>
      </c>
      <c r="Q47" s="17">
        <v>0</v>
      </c>
      <c r="R47" s="17">
        <v>0</v>
      </c>
      <c r="S47" s="17">
        <v>0</v>
      </c>
      <c r="T47" s="17">
        <v>0</v>
      </c>
      <c r="U47" s="17">
        <v>0</v>
      </c>
      <c r="V47" s="17"/>
      <c r="W47" s="17">
        <f>SUM(E47:U47)</f>
        <v>1</v>
      </c>
      <c r="X47" s="17">
        <f>W47*B47</f>
        <v>2</v>
      </c>
      <c r="Y47" s="20"/>
    </row>
    <row r="48" spans="1:44" ht="16.5" customHeight="1" x14ac:dyDescent="0.15">
      <c r="A48" s="36" t="s">
        <v>196</v>
      </c>
      <c r="B48" s="17">
        <v>1</v>
      </c>
      <c r="C48" s="43"/>
      <c r="D48" s="21"/>
      <c r="E48" s="17">
        <v>0</v>
      </c>
      <c r="F48" s="17">
        <v>0</v>
      </c>
      <c r="G48" s="17">
        <v>0</v>
      </c>
      <c r="H48" s="17">
        <v>0</v>
      </c>
      <c r="I48" s="17">
        <v>0</v>
      </c>
      <c r="J48" s="17">
        <v>0</v>
      </c>
      <c r="K48" s="17">
        <v>1</v>
      </c>
      <c r="L48" s="17">
        <v>0</v>
      </c>
      <c r="M48" s="17">
        <v>0</v>
      </c>
      <c r="N48" s="17">
        <v>0</v>
      </c>
      <c r="O48" s="17">
        <v>0</v>
      </c>
      <c r="P48" s="17">
        <v>0</v>
      </c>
      <c r="Q48" s="17">
        <v>0</v>
      </c>
      <c r="R48" s="17">
        <v>0</v>
      </c>
      <c r="S48" s="17">
        <v>0</v>
      </c>
      <c r="T48" s="17">
        <v>0</v>
      </c>
      <c r="U48" s="17">
        <v>0</v>
      </c>
      <c r="V48" s="17"/>
      <c r="W48" s="17">
        <f t="shared" ref="W48:W57" si="28">SUM(E48:U48)</f>
        <v>1</v>
      </c>
      <c r="X48" s="17">
        <f t="shared" ref="X48:X57" si="29">W48*B48</f>
        <v>1</v>
      </c>
      <c r="Y48" s="20"/>
    </row>
    <row r="49" spans="1:25" ht="16.5" customHeight="1" x14ac:dyDescent="0.15">
      <c r="A49" s="36" t="s">
        <v>40</v>
      </c>
      <c r="B49" s="17">
        <v>1</v>
      </c>
      <c r="C49" s="43"/>
      <c r="D49" s="21"/>
      <c r="E49" s="17">
        <v>0</v>
      </c>
      <c r="F49" s="17">
        <v>0</v>
      </c>
      <c r="G49" s="17">
        <v>0</v>
      </c>
      <c r="H49" s="17">
        <v>0</v>
      </c>
      <c r="I49" s="17">
        <v>0</v>
      </c>
      <c r="J49" s="17">
        <v>0</v>
      </c>
      <c r="K49" s="17">
        <v>1</v>
      </c>
      <c r="L49" s="17">
        <v>0</v>
      </c>
      <c r="M49" s="17">
        <v>0</v>
      </c>
      <c r="N49" s="17">
        <v>0</v>
      </c>
      <c r="O49" s="17">
        <v>0</v>
      </c>
      <c r="P49" s="17">
        <v>0</v>
      </c>
      <c r="Q49" s="17">
        <v>0</v>
      </c>
      <c r="R49" s="17">
        <v>0</v>
      </c>
      <c r="S49" s="17">
        <v>0</v>
      </c>
      <c r="T49" s="17">
        <v>0</v>
      </c>
      <c r="U49" s="17">
        <v>0</v>
      </c>
      <c r="V49" s="17"/>
      <c r="W49" s="17">
        <f t="shared" ref="W49:W50" si="30">SUM(E49:U49)</f>
        <v>1</v>
      </c>
      <c r="X49" s="17">
        <f t="shared" ref="X49:X50" si="31">W49*B49</f>
        <v>1</v>
      </c>
      <c r="Y49" s="20"/>
    </row>
    <row r="50" spans="1:25" ht="16.5" customHeight="1" x14ac:dyDescent="0.15">
      <c r="A50" s="36" t="s">
        <v>41</v>
      </c>
      <c r="B50" s="17">
        <v>1</v>
      </c>
      <c r="C50" s="43"/>
      <c r="D50" s="21"/>
      <c r="E50" s="17">
        <v>0</v>
      </c>
      <c r="F50" s="17">
        <v>0</v>
      </c>
      <c r="G50" s="17">
        <v>0</v>
      </c>
      <c r="H50" s="17">
        <v>0</v>
      </c>
      <c r="I50" s="17">
        <v>0</v>
      </c>
      <c r="J50" s="17">
        <v>0</v>
      </c>
      <c r="K50" s="17">
        <v>1</v>
      </c>
      <c r="L50" s="17">
        <v>0</v>
      </c>
      <c r="M50" s="17">
        <v>0</v>
      </c>
      <c r="N50" s="17">
        <v>0</v>
      </c>
      <c r="O50" s="17">
        <v>0</v>
      </c>
      <c r="P50" s="17">
        <v>0</v>
      </c>
      <c r="Q50" s="17">
        <v>0</v>
      </c>
      <c r="R50" s="17">
        <v>0</v>
      </c>
      <c r="S50" s="17">
        <v>0</v>
      </c>
      <c r="T50" s="17">
        <v>0</v>
      </c>
      <c r="U50" s="17">
        <v>0</v>
      </c>
      <c r="V50" s="17"/>
      <c r="W50" s="17">
        <f t="shared" si="30"/>
        <v>1</v>
      </c>
      <c r="X50" s="17">
        <f t="shared" si="31"/>
        <v>1</v>
      </c>
      <c r="Y50" s="20"/>
    </row>
    <row r="51" spans="1:25" ht="16.5" customHeight="1" x14ac:dyDescent="0.15">
      <c r="A51" s="36" t="s">
        <v>197</v>
      </c>
      <c r="B51" s="17">
        <v>1</v>
      </c>
      <c r="C51" s="43"/>
      <c r="D51" s="21"/>
      <c r="E51" s="17">
        <v>0</v>
      </c>
      <c r="F51" s="17">
        <v>0</v>
      </c>
      <c r="G51" s="17">
        <v>0</v>
      </c>
      <c r="H51" s="17">
        <v>0</v>
      </c>
      <c r="I51" s="17">
        <v>0</v>
      </c>
      <c r="J51" s="17">
        <v>0</v>
      </c>
      <c r="K51" s="17">
        <v>1</v>
      </c>
      <c r="L51" s="17">
        <v>0</v>
      </c>
      <c r="M51" s="17">
        <v>0</v>
      </c>
      <c r="N51" s="17">
        <v>0</v>
      </c>
      <c r="O51" s="17">
        <v>0</v>
      </c>
      <c r="P51" s="17">
        <v>0</v>
      </c>
      <c r="Q51" s="17">
        <v>0</v>
      </c>
      <c r="R51" s="17">
        <v>0</v>
      </c>
      <c r="S51" s="17">
        <v>0</v>
      </c>
      <c r="T51" s="17">
        <v>0</v>
      </c>
      <c r="U51" s="17">
        <v>0</v>
      </c>
      <c r="V51" s="17"/>
      <c r="W51" s="17">
        <f>SUM(E51:U51)</f>
        <v>1</v>
      </c>
      <c r="X51" s="17">
        <f>W51*B51</f>
        <v>1</v>
      </c>
      <c r="Y51" s="20"/>
    </row>
    <row r="52" spans="1:25" ht="16.5" customHeight="1" x14ac:dyDescent="0.15">
      <c r="A52" s="73" t="s">
        <v>198</v>
      </c>
      <c r="B52" s="17">
        <v>1</v>
      </c>
      <c r="C52" s="43"/>
      <c r="D52" s="21"/>
      <c r="E52" s="17">
        <v>0</v>
      </c>
      <c r="F52" s="17">
        <v>0</v>
      </c>
      <c r="G52" s="17">
        <v>0</v>
      </c>
      <c r="H52" s="17">
        <v>0</v>
      </c>
      <c r="I52" s="17">
        <v>0</v>
      </c>
      <c r="J52" s="74">
        <v>1</v>
      </c>
      <c r="K52" s="74">
        <v>0</v>
      </c>
      <c r="L52" s="74">
        <v>0</v>
      </c>
      <c r="M52" s="17">
        <v>0</v>
      </c>
      <c r="N52" s="17">
        <v>0</v>
      </c>
      <c r="O52" s="17">
        <v>0</v>
      </c>
      <c r="P52" s="17">
        <v>0</v>
      </c>
      <c r="Q52" s="17">
        <v>0</v>
      </c>
      <c r="R52" s="17">
        <v>0</v>
      </c>
      <c r="S52" s="17">
        <v>0</v>
      </c>
      <c r="T52" s="17">
        <v>0</v>
      </c>
      <c r="U52" s="17">
        <v>0</v>
      </c>
      <c r="V52" s="17"/>
      <c r="W52" s="17">
        <f t="shared" ref="W52" si="32">SUM(E52:U52)</f>
        <v>1</v>
      </c>
      <c r="X52" s="17">
        <f t="shared" ref="X52" si="33">W52*B52</f>
        <v>1</v>
      </c>
      <c r="Y52" s="20"/>
    </row>
    <row r="53" spans="1:25" ht="16.5" customHeight="1" x14ac:dyDescent="0.15">
      <c r="A53" s="73" t="s">
        <v>199</v>
      </c>
      <c r="B53" s="17">
        <v>1</v>
      </c>
      <c r="C53" s="43"/>
      <c r="D53" s="21"/>
      <c r="E53" s="17">
        <v>0</v>
      </c>
      <c r="F53" s="17">
        <v>0</v>
      </c>
      <c r="G53" s="17">
        <v>0</v>
      </c>
      <c r="H53" s="17">
        <v>0</v>
      </c>
      <c r="I53" s="17">
        <v>0</v>
      </c>
      <c r="J53" s="74">
        <v>0</v>
      </c>
      <c r="K53" s="74">
        <v>0</v>
      </c>
      <c r="L53" s="74">
        <v>1</v>
      </c>
      <c r="M53" s="17">
        <v>0</v>
      </c>
      <c r="N53" s="17">
        <v>0</v>
      </c>
      <c r="O53" s="17">
        <v>0</v>
      </c>
      <c r="P53" s="17">
        <v>0</v>
      </c>
      <c r="Q53" s="17">
        <v>0</v>
      </c>
      <c r="R53" s="17">
        <v>0</v>
      </c>
      <c r="S53" s="17">
        <v>0</v>
      </c>
      <c r="T53" s="17">
        <v>0</v>
      </c>
      <c r="U53" s="17">
        <v>0</v>
      </c>
      <c r="V53" s="17"/>
      <c r="W53" s="17">
        <f t="shared" si="28"/>
        <v>1</v>
      </c>
      <c r="X53" s="17">
        <f t="shared" si="29"/>
        <v>1</v>
      </c>
      <c r="Y53" s="20"/>
    </row>
    <row r="54" spans="1:25" ht="16.5" customHeight="1" x14ac:dyDescent="0.15">
      <c r="A54" s="73" t="s">
        <v>200</v>
      </c>
      <c r="B54" s="17">
        <v>1</v>
      </c>
      <c r="C54" s="43"/>
      <c r="D54" s="21"/>
      <c r="E54" s="17">
        <v>0</v>
      </c>
      <c r="F54" s="17">
        <v>0</v>
      </c>
      <c r="G54" s="17">
        <v>0</v>
      </c>
      <c r="H54" s="17">
        <v>0</v>
      </c>
      <c r="I54" s="17">
        <v>0</v>
      </c>
      <c r="J54" s="74">
        <v>0</v>
      </c>
      <c r="K54" s="74">
        <v>0</v>
      </c>
      <c r="L54" s="74">
        <v>1</v>
      </c>
      <c r="M54" s="17">
        <v>0</v>
      </c>
      <c r="N54" s="17">
        <v>0</v>
      </c>
      <c r="O54" s="17">
        <v>0</v>
      </c>
      <c r="P54" s="17">
        <v>0</v>
      </c>
      <c r="Q54" s="17">
        <v>0</v>
      </c>
      <c r="R54" s="17">
        <v>0</v>
      </c>
      <c r="S54" s="17">
        <v>0</v>
      </c>
      <c r="T54" s="17">
        <v>0</v>
      </c>
      <c r="U54" s="17">
        <v>0</v>
      </c>
      <c r="V54" s="17"/>
      <c r="W54" s="17">
        <f t="shared" ref="W54" si="34">SUM(E54:U54)</f>
        <v>1</v>
      </c>
      <c r="X54" s="17">
        <f t="shared" ref="X54" si="35">W54*B54</f>
        <v>1</v>
      </c>
      <c r="Y54" s="20"/>
    </row>
    <row r="55" spans="1:25" ht="16.5" customHeight="1" x14ac:dyDescent="0.15">
      <c r="A55" s="36" t="s">
        <v>62</v>
      </c>
      <c r="B55" s="17">
        <v>1</v>
      </c>
      <c r="C55" s="43"/>
      <c r="D55" s="21"/>
      <c r="E55" s="17">
        <v>0</v>
      </c>
      <c r="F55" s="17">
        <v>0</v>
      </c>
      <c r="G55" s="17">
        <v>1</v>
      </c>
      <c r="H55" s="17">
        <v>0</v>
      </c>
      <c r="I55" s="17">
        <v>0</v>
      </c>
      <c r="J55" s="17">
        <v>0</v>
      </c>
      <c r="K55" s="17">
        <v>0</v>
      </c>
      <c r="L55" s="17">
        <v>0</v>
      </c>
      <c r="M55" s="17">
        <v>0</v>
      </c>
      <c r="N55" s="17">
        <v>0</v>
      </c>
      <c r="O55" s="17">
        <v>0</v>
      </c>
      <c r="P55" s="17">
        <v>0</v>
      </c>
      <c r="Q55" s="17">
        <v>0</v>
      </c>
      <c r="R55" s="17">
        <v>0</v>
      </c>
      <c r="S55" s="17">
        <v>0</v>
      </c>
      <c r="T55" s="17">
        <v>0</v>
      </c>
      <c r="U55" s="17">
        <v>0</v>
      </c>
      <c r="V55" s="17"/>
      <c r="W55" s="17">
        <f t="shared" si="28"/>
        <v>1</v>
      </c>
      <c r="X55" s="17">
        <f t="shared" si="29"/>
        <v>1</v>
      </c>
      <c r="Y55" s="20"/>
    </row>
    <row r="56" spans="1:25" ht="16.5" customHeight="1" x14ac:dyDescent="0.15">
      <c r="A56" s="36" t="s">
        <v>63</v>
      </c>
      <c r="B56" s="17">
        <v>1</v>
      </c>
      <c r="C56" s="43"/>
      <c r="D56" s="21"/>
      <c r="E56" s="17">
        <v>0</v>
      </c>
      <c r="F56" s="17">
        <v>0</v>
      </c>
      <c r="G56" s="17">
        <v>1</v>
      </c>
      <c r="H56" s="17">
        <v>0</v>
      </c>
      <c r="I56" s="17">
        <v>0</v>
      </c>
      <c r="J56" s="17">
        <v>0</v>
      </c>
      <c r="K56" s="17">
        <v>0</v>
      </c>
      <c r="L56" s="17">
        <v>0</v>
      </c>
      <c r="M56" s="17">
        <v>0</v>
      </c>
      <c r="N56" s="17">
        <v>0</v>
      </c>
      <c r="O56" s="17">
        <v>0</v>
      </c>
      <c r="P56" s="17">
        <v>0</v>
      </c>
      <c r="Q56" s="17">
        <v>0</v>
      </c>
      <c r="R56" s="17">
        <v>0</v>
      </c>
      <c r="S56" s="17">
        <v>0</v>
      </c>
      <c r="T56" s="17">
        <v>0</v>
      </c>
      <c r="U56" s="17">
        <v>0</v>
      </c>
      <c r="V56" s="17"/>
      <c r="W56" s="17">
        <f t="shared" si="28"/>
        <v>1</v>
      </c>
      <c r="X56" s="17">
        <f t="shared" si="29"/>
        <v>1</v>
      </c>
      <c r="Y56" s="20"/>
    </row>
    <row r="57" spans="1:25" ht="16.5" customHeight="1" x14ac:dyDescent="0.15">
      <c r="A57" s="36" t="s">
        <v>37</v>
      </c>
      <c r="B57" s="17">
        <v>3</v>
      </c>
      <c r="C57" s="43"/>
      <c r="D57" s="21"/>
      <c r="E57" s="17">
        <v>0</v>
      </c>
      <c r="F57" s="17">
        <v>0</v>
      </c>
      <c r="G57" s="17">
        <v>0</v>
      </c>
      <c r="H57" s="17">
        <v>0</v>
      </c>
      <c r="I57" s="17">
        <v>0</v>
      </c>
      <c r="J57" s="17">
        <v>0</v>
      </c>
      <c r="K57" s="17">
        <v>0</v>
      </c>
      <c r="L57" s="17">
        <v>0</v>
      </c>
      <c r="M57" s="17">
        <v>0</v>
      </c>
      <c r="N57" s="17">
        <v>0</v>
      </c>
      <c r="O57" s="17">
        <v>0</v>
      </c>
      <c r="P57" s="17">
        <v>0</v>
      </c>
      <c r="Q57" s="17">
        <v>0.5</v>
      </c>
      <c r="R57" s="17">
        <v>0.5</v>
      </c>
      <c r="S57" s="17">
        <v>1</v>
      </c>
      <c r="T57" s="17">
        <v>1</v>
      </c>
      <c r="U57" s="17">
        <v>0</v>
      </c>
      <c r="V57" s="17"/>
      <c r="W57" s="17">
        <f t="shared" si="28"/>
        <v>3</v>
      </c>
      <c r="X57" s="17">
        <f t="shared" si="29"/>
        <v>9</v>
      </c>
      <c r="Y57" s="20"/>
    </row>
    <row r="58" spans="1:25" ht="16.5" customHeight="1" x14ac:dyDescent="0.15">
      <c r="A58" s="27"/>
      <c r="B58" s="17"/>
      <c r="D58" s="21"/>
      <c r="E58" s="17"/>
      <c r="F58" s="17"/>
      <c r="G58" s="17"/>
      <c r="H58" s="17"/>
      <c r="I58" s="17"/>
      <c r="J58" s="17"/>
      <c r="K58" s="17"/>
      <c r="L58" s="17"/>
      <c r="M58" s="17"/>
      <c r="N58" s="17"/>
      <c r="O58" s="17"/>
      <c r="P58" s="17"/>
      <c r="Q58" s="17"/>
      <c r="R58" s="17"/>
      <c r="S58" s="17"/>
      <c r="T58" s="17"/>
      <c r="U58" s="17"/>
      <c r="V58" s="17"/>
      <c r="W58" s="17"/>
      <c r="X58" s="17"/>
      <c r="Y58" s="20"/>
    </row>
    <row r="59" spans="1:25" ht="16.5" customHeight="1" x14ac:dyDescent="0.15">
      <c r="A59" s="37" t="s">
        <v>85</v>
      </c>
      <c r="B59" s="17"/>
      <c r="E59" s="17"/>
      <c r="F59" s="17"/>
      <c r="G59" s="17"/>
      <c r="H59" s="17"/>
      <c r="I59" s="17"/>
      <c r="J59" s="17"/>
      <c r="K59" s="17"/>
      <c r="L59" s="17"/>
      <c r="M59" s="17"/>
      <c r="N59" s="17"/>
      <c r="O59" s="17"/>
      <c r="P59" s="17"/>
      <c r="Q59" s="17"/>
      <c r="R59" s="17"/>
      <c r="S59" s="17"/>
      <c r="T59" s="17"/>
      <c r="U59" s="17"/>
      <c r="V59" s="17"/>
      <c r="W59" s="17"/>
      <c r="X59" s="17"/>
      <c r="Y59" s="20"/>
    </row>
    <row r="60" spans="1:25" ht="16.5" customHeight="1" x14ac:dyDescent="0.15">
      <c r="A60" s="73" t="s">
        <v>201</v>
      </c>
      <c r="B60" s="17">
        <v>1</v>
      </c>
      <c r="C60" s="43"/>
      <c r="D60" s="21"/>
      <c r="E60" s="17">
        <v>0</v>
      </c>
      <c r="F60" s="17">
        <v>0</v>
      </c>
      <c r="G60" s="17">
        <v>0</v>
      </c>
      <c r="H60" s="17">
        <v>0</v>
      </c>
      <c r="I60" s="17">
        <v>0</v>
      </c>
      <c r="J60" s="17">
        <v>0</v>
      </c>
      <c r="K60" s="74">
        <v>1</v>
      </c>
      <c r="L60" s="17">
        <v>0</v>
      </c>
      <c r="M60" s="17">
        <v>0</v>
      </c>
      <c r="N60" s="17">
        <v>0</v>
      </c>
      <c r="O60" s="17">
        <v>0</v>
      </c>
      <c r="P60" s="17">
        <v>0</v>
      </c>
      <c r="Q60" s="17">
        <v>0</v>
      </c>
      <c r="R60" s="17">
        <v>0</v>
      </c>
      <c r="S60" s="17">
        <v>0</v>
      </c>
      <c r="T60" s="17">
        <v>0</v>
      </c>
      <c r="U60" s="17">
        <v>0</v>
      </c>
      <c r="V60" s="17"/>
      <c r="W60" s="17">
        <f t="shared" ref="W60" si="36">SUM(E60:U60)</f>
        <v>1</v>
      </c>
      <c r="X60" s="17">
        <f t="shared" ref="X60" si="37">W60*B60</f>
        <v>1</v>
      </c>
      <c r="Y60" s="20"/>
    </row>
    <row r="61" spans="1:25" ht="16.5" customHeight="1" x14ac:dyDescent="0.15">
      <c r="A61" s="73" t="s">
        <v>202</v>
      </c>
      <c r="B61" s="17">
        <v>1</v>
      </c>
      <c r="C61" s="43"/>
      <c r="D61" s="21"/>
      <c r="E61" s="17">
        <v>0</v>
      </c>
      <c r="F61" s="17">
        <v>0</v>
      </c>
      <c r="G61" s="17">
        <v>0</v>
      </c>
      <c r="H61" s="17">
        <v>0</v>
      </c>
      <c r="I61" s="17">
        <v>0</v>
      </c>
      <c r="J61" s="17">
        <v>0</v>
      </c>
      <c r="K61" s="74">
        <v>1</v>
      </c>
      <c r="L61" s="17">
        <v>0</v>
      </c>
      <c r="M61" s="17">
        <v>0</v>
      </c>
      <c r="N61" s="17">
        <v>0</v>
      </c>
      <c r="O61" s="17">
        <v>0</v>
      </c>
      <c r="P61" s="17">
        <v>0</v>
      </c>
      <c r="Q61" s="17">
        <v>0</v>
      </c>
      <c r="R61" s="17">
        <v>0</v>
      </c>
      <c r="S61" s="17">
        <v>0</v>
      </c>
      <c r="T61" s="17">
        <v>0</v>
      </c>
      <c r="U61" s="17">
        <v>0</v>
      </c>
      <c r="V61" s="17"/>
      <c r="W61" s="17">
        <f t="shared" ref="W61:W65" si="38">SUM(E61:U61)</f>
        <v>1</v>
      </c>
      <c r="X61" s="17">
        <f t="shared" ref="X61:X65" si="39">W61*B61</f>
        <v>1</v>
      </c>
      <c r="Y61" s="20"/>
    </row>
    <row r="62" spans="1:25" ht="16.5" customHeight="1" x14ac:dyDescent="0.15">
      <c r="A62" s="73" t="s">
        <v>203</v>
      </c>
      <c r="B62" s="17">
        <v>1</v>
      </c>
      <c r="C62" s="43"/>
      <c r="D62" s="21"/>
      <c r="E62" s="17">
        <v>0</v>
      </c>
      <c r="F62" s="17">
        <v>0</v>
      </c>
      <c r="G62" s="17">
        <v>0</v>
      </c>
      <c r="H62" s="17">
        <v>0</v>
      </c>
      <c r="I62" s="17">
        <v>0</v>
      </c>
      <c r="J62" s="17">
        <v>0</v>
      </c>
      <c r="K62" s="74">
        <v>1</v>
      </c>
      <c r="L62" s="17">
        <v>0</v>
      </c>
      <c r="M62" s="17">
        <v>0</v>
      </c>
      <c r="N62" s="17">
        <v>0</v>
      </c>
      <c r="O62" s="17">
        <v>0</v>
      </c>
      <c r="P62" s="17">
        <v>0</v>
      </c>
      <c r="Q62" s="17">
        <v>0</v>
      </c>
      <c r="R62" s="17">
        <v>0</v>
      </c>
      <c r="S62" s="17">
        <v>0</v>
      </c>
      <c r="T62" s="17">
        <v>0</v>
      </c>
      <c r="U62" s="17">
        <v>0</v>
      </c>
      <c r="V62" s="17"/>
      <c r="W62" s="17">
        <f t="shared" si="38"/>
        <v>1</v>
      </c>
      <c r="X62" s="17">
        <f t="shared" si="39"/>
        <v>1</v>
      </c>
      <c r="Y62" s="20"/>
    </row>
    <row r="63" spans="1:25" ht="16.5" customHeight="1" x14ac:dyDescent="0.15">
      <c r="A63" s="73" t="s">
        <v>204</v>
      </c>
      <c r="B63" s="17">
        <v>1</v>
      </c>
      <c r="C63" s="43"/>
      <c r="D63" s="21"/>
      <c r="E63" s="17">
        <v>0</v>
      </c>
      <c r="F63" s="17">
        <v>0</v>
      </c>
      <c r="G63" s="17">
        <v>0</v>
      </c>
      <c r="H63" s="17">
        <v>0</v>
      </c>
      <c r="I63" s="17">
        <v>0</v>
      </c>
      <c r="J63" s="17">
        <v>0</v>
      </c>
      <c r="K63" s="74">
        <v>1</v>
      </c>
      <c r="L63" s="17">
        <v>0</v>
      </c>
      <c r="M63" s="17">
        <v>0</v>
      </c>
      <c r="N63" s="17">
        <v>0</v>
      </c>
      <c r="O63" s="17">
        <v>0</v>
      </c>
      <c r="P63" s="17">
        <v>0</v>
      </c>
      <c r="Q63" s="17">
        <v>0</v>
      </c>
      <c r="R63" s="17">
        <v>0</v>
      </c>
      <c r="S63" s="17">
        <v>0</v>
      </c>
      <c r="T63" s="17">
        <v>0</v>
      </c>
      <c r="U63" s="17">
        <v>0</v>
      </c>
      <c r="V63" s="17"/>
      <c r="W63" s="17">
        <f t="shared" si="38"/>
        <v>1</v>
      </c>
      <c r="X63" s="17">
        <f t="shared" si="39"/>
        <v>1</v>
      </c>
      <c r="Y63" s="20"/>
    </row>
    <row r="64" spans="1:25" ht="16.5" customHeight="1" x14ac:dyDescent="0.15">
      <c r="A64" s="73" t="s">
        <v>205</v>
      </c>
      <c r="B64" s="17">
        <v>1</v>
      </c>
      <c r="C64" s="43"/>
      <c r="D64" s="21"/>
      <c r="E64" s="17">
        <v>0</v>
      </c>
      <c r="F64" s="17">
        <v>0</v>
      </c>
      <c r="G64" s="17">
        <v>0</v>
      </c>
      <c r="H64" s="17">
        <v>0</v>
      </c>
      <c r="I64" s="17">
        <v>0</v>
      </c>
      <c r="J64" s="17">
        <v>0</v>
      </c>
      <c r="K64" s="74">
        <v>1</v>
      </c>
      <c r="L64" s="17">
        <v>0</v>
      </c>
      <c r="M64" s="17">
        <v>0</v>
      </c>
      <c r="N64" s="17">
        <v>0</v>
      </c>
      <c r="O64" s="17">
        <v>0</v>
      </c>
      <c r="P64" s="17">
        <v>0</v>
      </c>
      <c r="Q64" s="17">
        <v>0</v>
      </c>
      <c r="R64" s="17">
        <v>0</v>
      </c>
      <c r="S64" s="17">
        <v>0</v>
      </c>
      <c r="T64" s="17">
        <v>0</v>
      </c>
      <c r="U64" s="17">
        <v>0</v>
      </c>
      <c r="V64" s="17"/>
      <c r="W64" s="17">
        <f t="shared" si="38"/>
        <v>1</v>
      </c>
      <c r="X64" s="17">
        <f t="shared" si="39"/>
        <v>1</v>
      </c>
      <c r="Y64" s="20"/>
    </row>
    <row r="65" spans="1:25" ht="16.5" customHeight="1" x14ac:dyDescent="0.15">
      <c r="A65" s="73" t="s">
        <v>206</v>
      </c>
      <c r="B65" s="17">
        <v>1</v>
      </c>
      <c r="C65" s="43"/>
      <c r="D65" s="21"/>
      <c r="E65" s="17">
        <v>0</v>
      </c>
      <c r="F65" s="17">
        <v>0</v>
      </c>
      <c r="G65" s="17">
        <v>0</v>
      </c>
      <c r="H65" s="17">
        <v>0</v>
      </c>
      <c r="I65" s="17">
        <v>0</v>
      </c>
      <c r="J65" s="17">
        <v>0</v>
      </c>
      <c r="K65" s="74">
        <v>1</v>
      </c>
      <c r="L65" s="17">
        <v>0</v>
      </c>
      <c r="M65" s="17">
        <v>0</v>
      </c>
      <c r="N65" s="17">
        <v>0</v>
      </c>
      <c r="O65" s="17">
        <v>0</v>
      </c>
      <c r="P65" s="17">
        <v>0</v>
      </c>
      <c r="Q65" s="17">
        <v>0</v>
      </c>
      <c r="R65" s="17">
        <v>0</v>
      </c>
      <c r="S65" s="17">
        <v>0</v>
      </c>
      <c r="T65" s="17">
        <v>0</v>
      </c>
      <c r="U65" s="17">
        <v>0</v>
      </c>
      <c r="V65" s="17"/>
      <c r="W65" s="17">
        <f t="shared" si="38"/>
        <v>1</v>
      </c>
      <c r="X65" s="17">
        <f t="shared" si="39"/>
        <v>1</v>
      </c>
      <c r="Y65" s="20"/>
    </row>
    <row r="66" spans="1:25" ht="16.5" customHeight="1" x14ac:dyDescent="0.15">
      <c r="A66" s="27"/>
      <c r="B66" s="17"/>
      <c r="D66" s="21"/>
      <c r="E66" s="17"/>
      <c r="F66" s="17"/>
      <c r="G66" s="17"/>
      <c r="H66" s="17"/>
      <c r="I66" s="17"/>
      <c r="J66" s="17"/>
      <c r="K66" s="17"/>
      <c r="L66" s="17"/>
      <c r="M66" s="17"/>
      <c r="N66" s="17"/>
      <c r="O66" s="17"/>
      <c r="P66" s="17"/>
      <c r="Q66" s="17"/>
      <c r="R66" s="17"/>
      <c r="S66" s="17"/>
      <c r="T66" s="17"/>
      <c r="U66" s="17"/>
      <c r="V66" s="17"/>
      <c r="W66" s="17"/>
      <c r="X66" s="17"/>
    </row>
    <row r="67" spans="1:25" ht="16.5" customHeight="1" x14ac:dyDescent="0.15">
      <c r="A67" s="37" t="s">
        <v>86</v>
      </c>
      <c r="B67" s="17"/>
      <c r="E67" s="17"/>
      <c r="F67" s="17"/>
      <c r="G67" s="17"/>
      <c r="H67" s="17"/>
      <c r="I67" s="17"/>
      <c r="J67" s="74"/>
      <c r="K67" s="74"/>
      <c r="L67" s="74"/>
      <c r="M67" s="17"/>
      <c r="N67" s="17"/>
      <c r="O67" s="17"/>
      <c r="P67" s="17"/>
      <c r="Q67" s="17"/>
      <c r="R67" s="17"/>
      <c r="S67" s="17"/>
      <c r="T67" s="17"/>
      <c r="U67" s="17"/>
      <c r="V67" s="17"/>
      <c r="W67" s="17"/>
      <c r="X67" s="17"/>
      <c r="Y67" s="20"/>
    </row>
    <row r="68" spans="1:25" ht="16.5" customHeight="1" x14ac:dyDescent="0.15">
      <c r="A68" s="73" t="s">
        <v>207</v>
      </c>
      <c r="B68" s="17">
        <v>2</v>
      </c>
      <c r="C68" s="43"/>
      <c r="D68" s="21"/>
      <c r="E68" s="17">
        <v>0</v>
      </c>
      <c r="F68" s="17">
        <v>0</v>
      </c>
      <c r="G68" s="17">
        <v>0</v>
      </c>
      <c r="H68" s="17">
        <v>0</v>
      </c>
      <c r="I68" s="17">
        <v>0</v>
      </c>
      <c r="J68" s="74">
        <v>1</v>
      </c>
      <c r="K68" s="74">
        <v>0</v>
      </c>
      <c r="L68" s="74">
        <v>0</v>
      </c>
      <c r="M68" s="17">
        <v>0</v>
      </c>
      <c r="N68" s="17">
        <v>0</v>
      </c>
      <c r="O68" s="17">
        <v>0</v>
      </c>
      <c r="P68" s="17">
        <v>0</v>
      </c>
      <c r="Q68" s="17">
        <v>0</v>
      </c>
      <c r="R68" s="17">
        <v>0</v>
      </c>
      <c r="S68" s="17">
        <v>0</v>
      </c>
      <c r="T68" s="17">
        <v>0</v>
      </c>
      <c r="U68" s="17">
        <v>0</v>
      </c>
      <c r="V68" s="17"/>
      <c r="W68" s="17">
        <f t="shared" ref="W68" si="40">SUM(E68:U68)</f>
        <v>1</v>
      </c>
      <c r="X68" s="17">
        <f t="shared" ref="X68" si="41">W68*B68</f>
        <v>2</v>
      </c>
      <c r="Y68" s="20"/>
    </row>
    <row r="69" spans="1:25" ht="16.5" customHeight="1" x14ac:dyDescent="0.15">
      <c r="A69" s="73" t="s">
        <v>208</v>
      </c>
      <c r="B69" s="17">
        <v>2</v>
      </c>
      <c r="C69" s="43"/>
      <c r="D69" s="21"/>
      <c r="E69" s="17">
        <v>0</v>
      </c>
      <c r="F69" s="17">
        <v>0</v>
      </c>
      <c r="G69" s="17">
        <v>0</v>
      </c>
      <c r="H69" s="17">
        <v>0</v>
      </c>
      <c r="I69" s="17">
        <v>0</v>
      </c>
      <c r="J69" s="74">
        <v>1</v>
      </c>
      <c r="K69" s="74">
        <v>0</v>
      </c>
      <c r="L69" s="74">
        <v>0</v>
      </c>
      <c r="M69" s="17">
        <v>0</v>
      </c>
      <c r="N69" s="17">
        <v>0</v>
      </c>
      <c r="O69" s="17">
        <v>0</v>
      </c>
      <c r="P69" s="17">
        <v>0</v>
      </c>
      <c r="Q69" s="17">
        <v>0</v>
      </c>
      <c r="R69" s="17">
        <v>0</v>
      </c>
      <c r="S69" s="17">
        <v>0</v>
      </c>
      <c r="T69" s="17">
        <v>0</v>
      </c>
      <c r="U69" s="17">
        <v>0</v>
      </c>
      <c r="V69" s="17"/>
      <c r="W69" s="17">
        <f t="shared" ref="W69:W70" si="42">SUM(E69:U69)</f>
        <v>1</v>
      </c>
      <c r="X69" s="17">
        <f t="shared" ref="X69:X70" si="43">W69*B69</f>
        <v>2</v>
      </c>
      <c r="Y69" s="20"/>
    </row>
    <row r="70" spans="1:25" ht="16.5" customHeight="1" x14ac:dyDescent="0.15">
      <c r="A70" s="73" t="s">
        <v>209</v>
      </c>
      <c r="B70" s="17">
        <v>2</v>
      </c>
      <c r="C70" s="43"/>
      <c r="D70" s="21"/>
      <c r="E70" s="17">
        <v>0</v>
      </c>
      <c r="F70" s="17">
        <v>0</v>
      </c>
      <c r="G70" s="17">
        <v>0</v>
      </c>
      <c r="H70" s="17">
        <v>0</v>
      </c>
      <c r="I70" s="17">
        <v>0</v>
      </c>
      <c r="J70" s="74">
        <v>1</v>
      </c>
      <c r="K70" s="74">
        <v>0</v>
      </c>
      <c r="L70" s="74">
        <v>0</v>
      </c>
      <c r="M70" s="17">
        <v>0</v>
      </c>
      <c r="N70" s="17">
        <v>0</v>
      </c>
      <c r="O70" s="17">
        <v>0</v>
      </c>
      <c r="P70" s="17">
        <v>0</v>
      </c>
      <c r="Q70" s="17">
        <v>0</v>
      </c>
      <c r="R70" s="17">
        <v>0</v>
      </c>
      <c r="S70" s="17">
        <v>0</v>
      </c>
      <c r="T70" s="17">
        <v>0</v>
      </c>
      <c r="U70" s="17">
        <v>0</v>
      </c>
      <c r="V70" s="17"/>
      <c r="W70" s="17">
        <f t="shared" si="42"/>
        <v>1</v>
      </c>
      <c r="X70" s="17">
        <f t="shared" si="43"/>
        <v>2</v>
      </c>
      <c r="Y70" s="20"/>
    </row>
    <row r="71" spans="1:25" ht="16.5" customHeight="1" x14ac:dyDescent="0.15">
      <c r="A71" s="73" t="s">
        <v>210</v>
      </c>
      <c r="B71" s="17">
        <v>2</v>
      </c>
      <c r="C71" s="43"/>
      <c r="D71" s="21"/>
      <c r="E71" s="17">
        <v>0</v>
      </c>
      <c r="F71" s="17">
        <v>0</v>
      </c>
      <c r="G71" s="17">
        <v>0</v>
      </c>
      <c r="H71" s="17">
        <v>0</v>
      </c>
      <c r="I71" s="17">
        <v>0</v>
      </c>
      <c r="J71" s="74">
        <v>0</v>
      </c>
      <c r="K71" s="74">
        <v>1</v>
      </c>
      <c r="L71" s="74">
        <v>0</v>
      </c>
      <c r="M71" s="17">
        <v>0</v>
      </c>
      <c r="N71" s="17">
        <v>0</v>
      </c>
      <c r="O71" s="17">
        <v>0</v>
      </c>
      <c r="P71" s="17">
        <v>0</v>
      </c>
      <c r="Q71" s="17">
        <v>0</v>
      </c>
      <c r="R71" s="17">
        <v>0</v>
      </c>
      <c r="S71" s="17">
        <v>0</v>
      </c>
      <c r="T71" s="17">
        <v>0</v>
      </c>
      <c r="U71" s="17">
        <v>0</v>
      </c>
      <c r="V71" s="17"/>
      <c r="W71" s="17">
        <f t="shared" ref="W71" si="44">SUM(E71:U71)</f>
        <v>1</v>
      </c>
      <c r="X71" s="17">
        <f t="shared" ref="X71" si="45">W71*B71</f>
        <v>2</v>
      </c>
      <c r="Y71" s="20"/>
    </row>
    <row r="72" spans="1:25" ht="16.5" customHeight="1" x14ac:dyDescent="0.15">
      <c r="A72" s="73" t="s">
        <v>211</v>
      </c>
      <c r="B72" s="17">
        <v>2</v>
      </c>
      <c r="C72" s="43"/>
      <c r="D72" s="21"/>
      <c r="E72" s="17">
        <v>0</v>
      </c>
      <c r="F72" s="17">
        <v>0</v>
      </c>
      <c r="G72" s="17">
        <v>0</v>
      </c>
      <c r="H72" s="17">
        <v>0</v>
      </c>
      <c r="I72" s="17">
        <v>0</v>
      </c>
      <c r="J72" s="74">
        <v>0</v>
      </c>
      <c r="K72" s="74">
        <v>1</v>
      </c>
      <c r="L72" s="74">
        <v>0</v>
      </c>
      <c r="M72" s="17">
        <v>0</v>
      </c>
      <c r="N72" s="17">
        <v>0</v>
      </c>
      <c r="O72" s="17">
        <v>0</v>
      </c>
      <c r="P72" s="17">
        <v>0</v>
      </c>
      <c r="Q72" s="17">
        <v>0</v>
      </c>
      <c r="R72" s="17">
        <v>0</v>
      </c>
      <c r="S72" s="17">
        <v>0</v>
      </c>
      <c r="T72" s="17">
        <v>0</v>
      </c>
      <c r="U72" s="17">
        <v>0</v>
      </c>
      <c r="V72" s="17"/>
      <c r="W72" s="17">
        <f t="shared" ref="W72" si="46">SUM(E72:U72)</f>
        <v>1</v>
      </c>
      <c r="X72" s="17">
        <f t="shared" ref="X72" si="47">W72*B72</f>
        <v>2</v>
      </c>
      <c r="Y72" s="20"/>
    </row>
    <row r="73" spans="1:25" ht="16.5" customHeight="1" x14ac:dyDescent="0.15">
      <c r="A73" s="73" t="s">
        <v>156</v>
      </c>
      <c r="B73" s="17">
        <v>2</v>
      </c>
      <c r="C73" s="43"/>
      <c r="D73" s="21"/>
      <c r="E73" s="17">
        <v>0</v>
      </c>
      <c r="F73" s="17">
        <v>0</v>
      </c>
      <c r="G73" s="17">
        <v>0</v>
      </c>
      <c r="H73" s="17">
        <v>0</v>
      </c>
      <c r="I73" s="17">
        <v>0</v>
      </c>
      <c r="J73" s="74">
        <v>0</v>
      </c>
      <c r="K73" s="74">
        <v>1</v>
      </c>
      <c r="L73" s="74">
        <v>0</v>
      </c>
      <c r="M73" s="17">
        <v>0</v>
      </c>
      <c r="N73" s="17">
        <v>0</v>
      </c>
      <c r="O73" s="17">
        <v>0</v>
      </c>
      <c r="P73" s="17">
        <v>0</v>
      </c>
      <c r="Q73" s="17">
        <v>0</v>
      </c>
      <c r="R73" s="17">
        <v>0</v>
      </c>
      <c r="S73" s="17">
        <v>0</v>
      </c>
      <c r="T73" s="17">
        <v>0</v>
      </c>
      <c r="U73" s="17">
        <v>0</v>
      </c>
      <c r="V73" s="17"/>
      <c r="W73" s="17">
        <f>SUM(E73:U73)</f>
        <v>1</v>
      </c>
      <c r="X73" s="17">
        <f>W73*B73</f>
        <v>2</v>
      </c>
    </row>
    <row r="74" spans="1:25" ht="16.5" customHeight="1" x14ac:dyDescent="0.15">
      <c r="A74" s="73" t="s">
        <v>157</v>
      </c>
      <c r="B74" s="17">
        <v>2</v>
      </c>
      <c r="C74" s="43"/>
      <c r="D74" s="21"/>
      <c r="E74" s="17">
        <v>0</v>
      </c>
      <c r="F74" s="17">
        <v>0</v>
      </c>
      <c r="G74" s="17">
        <v>0</v>
      </c>
      <c r="H74" s="17">
        <v>0</v>
      </c>
      <c r="I74" s="17">
        <v>0</v>
      </c>
      <c r="J74" s="74">
        <v>0</v>
      </c>
      <c r="K74" s="74">
        <v>1</v>
      </c>
      <c r="L74" s="74">
        <v>0</v>
      </c>
      <c r="M74" s="17">
        <v>0</v>
      </c>
      <c r="N74" s="17">
        <v>0</v>
      </c>
      <c r="O74" s="17">
        <v>0</v>
      </c>
      <c r="P74" s="17">
        <v>0</v>
      </c>
      <c r="Q74" s="17">
        <v>0</v>
      </c>
      <c r="R74" s="17">
        <v>0</v>
      </c>
      <c r="S74" s="17">
        <v>0</v>
      </c>
      <c r="T74" s="17">
        <v>0</v>
      </c>
      <c r="U74" s="17">
        <v>0</v>
      </c>
      <c r="V74" s="17"/>
      <c r="W74" s="17">
        <f t="shared" ref="W74" si="48">SUM(E74:U74)</f>
        <v>1</v>
      </c>
      <c r="X74" s="17">
        <f t="shared" ref="X74" si="49">W74*B74</f>
        <v>2</v>
      </c>
    </row>
    <row r="75" spans="1:25" ht="16.5" customHeight="1" x14ac:dyDescent="0.15">
      <c r="A75" s="73" t="s">
        <v>212</v>
      </c>
      <c r="B75" s="17">
        <v>2</v>
      </c>
      <c r="C75" s="43"/>
      <c r="D75" s="21"/>
      <c r="E75" s="17">
        <v>0</v>
      </c>
      <c r="F75" s="17">
        <v>0</v>
      </c>
      <c r="G75" s="17">
        <v>0</v>
      </c>
      <c r="H75" s="17">
        <v>0</v>
      </c>
      <c r="I75" s="17">
        <v>0</v>
      </c>
      <c r="J75" s="74">
        <v>0</v>
      </c>
      <c r="K75" s="74">
        <v>0</v>
      </c>
      <c r="L75" s="74">
        <v>1</v>
      </c>
      <c r="M75" s="17">
        <v>0</v>
      </c>
      <c r="N75" s="17">
        <v>0</v>
      </c>
      <c r="O75" s="17">
        <v>0</v>
      </c>
      <c r="P75" s="17">
        <v>0</v>
      </c>
      <c r="Q75" s="17">
        <v>0</v>
      </c>
      <c r="R75" s="17">
        <v>0</v>
      </c>
      <c r="S75" s="17">
        <v>0</v>
      </c>
      <c r="T75" s="17">
        <v>0</v>
      </c>
      <c r="U75" s="17">
        <v>0</v>
      </c>
      <c r="V75" s="17"/>
      <c r="W75" s="17">
        <f t="shared" ref="W75" si="50">SUM(E75:U75)</f>
        <v>1</v>
      </c>
      <c r="X75" s="17">
        <f t="shared" ref="X75" si="51">W75*B75</f>
        <v>2</v>
      </c>
    </row>
    <row r="76" spans="1:25" ht="16.5" customHeight="1" x14ac:dyDescent="0.15">
      <c r="A76" s="36" t="s">
        <v>42</v>
      </c>
      <c r="B76" s="17">
        <v>2</v>
      </c>
      <c r="C76" s="43"/>
      <c r="D76" s="21"/>
      <c r="E76" s="17">
        <v>0</v>
      </c>
      <c r="F76" s="17">
        <v>0</v>
      </c>
      <c r="G76" s="17">
        <v>0</v>
      </c>
      <c r="H76" s="17">
        <v>0</v>
      </c>
      <c r="I76" s="17">
        <v>0</v>
      </c>
      <c r="J76" s="17">
        <v>1</v>
      </c>
      <c r="K76" s="17">
        <v>0</v>
      </c>
      <c r="L76" s="17">
        <v>0</v>
      </c>
      <c r="M76" s="17">
        <v>0</v>
      </c>
      <c r="N76" s="17">
        <v>0</v>
      </c>
      <c r="O76" s="17">
        <v>0</v>
      </c>
      <c r="P76" s="17">
        <v>0</v>
      </c>
      <c r="Q76" s="17">
        <v>0</v>
      </c>
      <c r="R76" s="17">
        <v>0</v>
      </c>
      <c r="S76" s="17">
        <v>0</v>
      </c>
      <c r="T76" s="17">
        <v>0</v>
      </c>
      <c r="U76" s="17">
        <v>0</v>
      </c>
      <c r="V76" s="17"/>
      <c r="W76" s="17">
        <f>SUM(E76:U76)</f>
        <v>1</v>
      </c>
      <c r="X76" s="17">
        <f>W76*B76</f>
        <v>2</v>
      </c>
    </row>
    <row r="77" spans="1:25" ht="16.5" customHeight="1" x14ac:dyDescent="0.15">
      <c r="A77" s="36" t="s">
        <v>43</v>
      </c>
      <c r="B77" s="17">
        <v>2</v>
      </c>
      <c r="C77" s="43"/>
      <c r="D77" s="21"/>
      <c r="E77" s="17">
        <v>0</v>
      </c>
      <c r="F77" s="17">
        <v>0</v>
      </c>
      <c r="G77" s="17">
        <v>0</v>
      </c>
      <c r="H77" s="17">
        <v>0</v>
      </c>
      <c r="I77" s="17">
        <v>0</v>
      </c>
      <c r="J77" s="17">
        <v>0</v>
      </c>
      <c r="K77" s="17">
        <v>1</v>
      </c>
      <c r="L77" s="17">
        <v>0</v>
      </c>
      <c r="M77" s="17">
        <v>0</v>
      </c>
      <c r="N77" s="17">
        <v>0</v>
      </c>
      <c r="O77" s="17">
        <v>0</v>
      </c>
      <c r="P77" s="17">
        <v>0</v>
      </c>
      <c r="Q77" s="17">
        <v>0</v>
      </c>
      <c r="R77" s="17">
        <v>0</v>
      </c>
      <c r="S77" s="17">
        <v>0</v>
      </c>
      <c r="T77" s="17">
        <v>0</v>
      </c>
      <c r="U77" s="17">
        <v>0</v>
      </c>
      <c r="V77" s="17"/>
      <c r="W77" s="17">
        <f t="shared" ref="W77:W86" si="52">SUM(E77:U77)</f>
        <v>1</v>
      </c>
      <c r="X77" s="17">
        <f t="shared" ref="X77:X86" si="53">W77*B77</f>
        <v>2</v>
      </c>
    </row>
    <row r="78" spans="1:25" ht="16.5" customHeight="1" x14ac:dyDescent="0.15">
      <c r="A78" s="36" t="s">
        <v>0</v>
      </c>
      <c r="B78" s="17">
        <v>1</v>
      </c>
      <c r="C78" s="43"/>
      <c r="D78" s="21"/>
      <c r="E78" s="17">
        <v>0</v>
      </c>
      <c r="F78" s="17">
        <v>0</v>
      </c>
      <c r="G78" s="17">
        <v>0</v>
      </c>
      <c r="H78" s="17">
        <v>0</v>
      </c>
      <c r="I78" s="17">
        <v>0</v>
      </c>
      <c r="J78" s="17">
        <v>0</v>
      </c>
      <c r="K78" s="17">
        <v>0</v>
      </c>
      <c r="L78" s="17">
        <v>0</v>
      </c>
      <c r="M78" s="17">
        <v>1</v>
      </c>
      <c r="N78" s="17">
        <v>0</v>
      </c>
      <c r="O78" s="17">
        <v>0</v>
      </c>
      <c r="P78" s="17">
        <v>0</v>
      </c>
      <c r="Q78" s="17">
        <v>1</v>
      </c>
      <c r="R78" s="17">
        <v>0</v>
      </c>
      <c r="S78" s="17">
        <v>0</v>
      </c>
      <c r="T78" s="17">
        <v>0</v>
      </c>
      <c r="U78" s="17">
        <v>0</v>
      </c>
      <c r="V78" s="17"/>
      <c r="W78" s="17">
        <f t="shared" si="52"/>
        <v>2</v>
      </c>
      <c r="X78" s="17">
        <f t="shared" si="53"/>
        <v>2</v>
      </c>
    </row>
    <row r="79" spans="1:25" ht="16.5" customHeight="1" x14ac:dyDescent="0.15">
      <c r="A79" s="36" t="s">
        <v>1</v>
      </c>
      <c r="B79" s="17">
        <v>2</v>
      </c>
      <c r="C79" s="43"/>
      <c r="D79" s="21"/>
      <c r="E79" s="17">
        <v>0</v>
      </c>
      <c r="F79" s="17">
        <v>0</v>
      </c>
      <c r="G79" s="17">
        <v>0</v>
      </c>
      <c r="H79" s="17">
        <v>0</v>
      </c>
      <c r="I79" s="17">
        <v>0</v>
      </c>
      <c r="J79" s="17">
        <v>0</v>
      </c>
      <c r="K79" s="17">
        <v>0</v>
      </c>
      <c r="L79" s="17">
        <v>0</v>
      </c>
      <c r="M79" s="17">
        <v>0</v>
      </c>
      <c r="N79" s="17">
        <v>1</v>
      </c>
      <c r="O79" s="17">
        <v>0</v>
      </c>
      <c r="P79" s="17">
        <v>0</v>
      </c>
      <c r="Q79" s="17">
        <v>0</v>
      </c>
      <c r="R79" s="17">
        <v>0</v>
      </c>
      <c r="S79" s="17">
        <v>0</v>
      </c>
      <c r="T79" s="17">
        <v>0</v>
      </c>
      <c r="U79" s="17">
        <v>0</v>
      </c>
      <c r="V79" s="17"/>
      <c r="W79" s="17">
        <f t="shared" si="52"/>
        <v>1</v>
      </c>
      <c r="X79" s="17">
        <f t="shared" si="53"/>
        <v>2</v>
      </c>
    </row>
    <row r="80" spans="1:25" ht="16.5" customHeight="1" x14ac:dyDescent="0.15">
      <c r="A80" s="36" t="s">
        <v>6</v>
      </c>
      <c r="B80" s="17">
        <v>1</v>
      </c>
      <c r="C80" s="43"/>
      <c r="D80" s="21"/>
      <c r="E80" s="17">
        <v>0</v>
      </c>
      <c r="F80" s="17">
        <v>0</v>
      </c>
      <c r="G80" s="17">
        <v>0</v>
      </c>
      <c r="H80" s="17">
        <v>0</v>
      </c>
      <c r="I80" s="17">
        <v>0</v>
      </c>
      <c r="J80" s="17">
        <v>0</v>
      </c>
      <c r="K80" s="17">
        <v>0</v>
      </c>
      <c r="L80" s="17">
        <v>0</v>
      </c>
      <c r="M80" s="17">
        <v>0</v>
      </c>
      <c r="N80" s="17">
        <v>1</v>
      </c>
      <c r="O80" s="17">
        <v>0</v>
      </c>
      <c r="P80" s="17">
        <v>0</v>
      </c>
      <c r="Q80" s="17">
        <v>0</v>
      </c>
      <c r="R80" s="17">
        <v>0</v>
      </c>
      <c r="S80" s="17">
        <v>1</v>
      </c>
      <c r="T80" s="17">
        <v>0</v>
      </c>
      <c r="U80" s="17">
        <v>0</v>
      </c>
      <c r="V80" s="17"/>
      <c r="W80" s="17">
        <f>SUM(E80:U80)</f>
        <v>2</v>
      </c>
      <c r="X80" s="17">
        <f>W80*B80</f>
        <v>2</v>
      </c>
    </row>
    <row r="81" spans="1:25" ht="16.5" customHeight="1" x14ac:dyDescent="0.15">
      <c r="A81" s="36" t="s">
        <v>2</v>
      </c>
      <c r="B81" s="17">
        <v>2</v>
      </c>
      <c r="C81" s="43"/>
      <c r="D81" s="21"/>
      <c r="E81" s="17">
        <v>0</v>
      </c>
      <c r="F81" s="17">
        <v>0</v>
      </c>
      <c r="G81" s="17">
        <v>0</v>
      </c>
      <c r="H81" s="17">
        <v>0</v>
      </c>
      <c r="I81" s="17">
        <v>0</v>
      </c>
      <c r="J81" s="17">
        <v>0</v>
      </c>
      <c r="K81" s="17">
        <v>0</v>
      </c>
      <c r="L81" s="17">
        <v>0</v>
      </c>
      <c r="M81" s="17">
        <v>0</v>
      </c>
      <c r="N81" s="17">
        <v>1</v>
      </c>
      <c r="O81" s="17">
        <v>0</v>
      </c>
      <c r="P81" s="17">
        <v>0</v>
      </c>
      <c r="Q81" s="17">
        <v>0</v>
      </c>
      <c r="R81" s="17">
        <v>0</v>
      </c>
      <c r="S81" s="17">
        <v>0</v>
      </c>
      <c r="T81" s="17">
        <v>0</v>
      </c>
      <c r="U81" s="17">
        <v>0</v>
      </c>
      <c r="V81" s="17"/>
      <c r="W81" s="17">
        <f t="shared" si="52"/>
        <v>1</v>
      </c>
      <c r="X81" s="17">
        <f t="shared" si="53"/>
        <v>2</v>
      </c>
    </row>
    <row r="82" spans="1:25" ht="16.5" customHeight="1" x14ac:dyDescent="0.15">
      <c r="A82" s="36" t="s">
        <v>7</v>
      </c>
      <c r="B82" s="17">
        <v>1</v>
      </c>
      <c r="C82" s="43"/>
      <c r="D82" s="21"/>
      <c r="E82" s="17">
        <v>0</v>
      </c>
      <c r="F82" s="17">
        <v>0</v>
      </c>
      <c r="G82" s="17">
        <v>0</v>
      </c>
      <c r="H82" s="17">
        <v>0</v>
      </c>
      <c r="I82" s="17">
        <v>0</v>
      </c>
      <c r="J82" s="17">
        <v>0</v>
      </c>
      <c r="K82" s="17">
        <v>0</v>
      </c>
      <c r="L82" s="17">
        <v>0</v>
      </c>
      <c r="M82" s="17">
        <v>0</v>
      </c>
      <c r="N82" s="17">
        <v>1</v>
      </c>
      <c r="O82" s="17">
        <v>0</v>
      </c>
      <c r="P82" s="17">
        <v>0</v>
      </c>
      <c r="Q82" s="17">
        <v>0</v>
      </c>
      <c r="R82" s="17">
        <v>0</v>
      </c>
      <c r="S82" s="17">
        <v>1</v>
      </c>
      <c r="T82" s="17">
        <v>0</v>
      </c>
      <c r="U82" s="17">
        <v>0</v>
      </c>
      <c r="V82" s="17"/>
      <c r="W82" s="17">
        <f t="shared" si="52"/>
        <v>2</v>
      </c>
      <c r="X82" s="17">
        <f t="shared" si="53"/>
        <v>2</v>
      </c>
    </row>
    <row r="83" spans="1:25" ht="16.5" customHeight="1" x14ac:dyDescent="0.15">
      <c r="A83" s="36" t="s">
        <v>46</v>
      </c>
      <c r="B83" s="17">
        <v>2</v>
      </c>
      <c r="C83" s="43"/>
      <c r="D83" s="21"/>
      <c r="E83" s="17">
        <v>0</v>
      </c>
      <c r="F83" s="17">
        <v>0</v>
      </c>
      <c r="G83" s="17">
        <v>0</v>
      </c>
      <c r="H83" s="17">
        <v>0</v>
      </c>
      <c r="I83" s="17">
        <v>0</v>
      </c>
      <c r="J83" s="17">
        <v>0</v>
      </c>
      <c r="K83" s="17">
        <v>0</v>
      </c>
      <c r="L83" s="17">
        <v>0</v>
      </c>
      <c r="M83" s="17">
        <v>0</v>
      </c>
      <c r="N83" s="17">
        <v>0</v>
      </c>
      <c r="O83" s="17">
        <v>1</v>
      </c>
      <c r="P83" s="17">
        <v>0</v>
      </c>
      <c r="Q83" s="17">
        <v>0</v>
      </c>
      <c r="R83" s="17">
        <v>0</v>
      </c>
      <c r="S83" s="17">
        <v>0</v>
      </c>
      <c r="T83" s="17">
        <v>0</v>
      </c>
      <c r="U83" s="17">
        <v>0</v>
      </c>
      <c r="V83" s="17"/>
      <c r="W83" s="17">
        <f>SUM(E83:U83)</f>
        <v>1</v>
      </c>
      <c r="X83" s="17">
        <f>W83*B83</f>
        <v>2</v>
      </c>
    </row>
    <row r="84" spans="1:25" ht="16.5" customHeight="1" x14ac:dyDescent="0.15">
      <c r="A84" s="36" t="s">
        <v>158</v>
      </c>
      <c r="B84" s="17">
        <v>2</v>
      </c>
      <c r="C84" s="43"/>
      <c r="D84" s="21"/>
      <c r="E84" s="17">
        <v>0</v>
      </c>
      <c r="F84" s="17">
        <v>0</v>
      </c>
      <c r="G84" s="17">
        <v>0</v>
      </c>
      <c r="H84" s="17">
        <v>0</v>
      </c>
      <c r="I84" s="17">
        <v>0</v>
      </c>
      <c r="J84" s="17">
        <v>0</v>
      </c>
      <c r="K84" s="17">
        <v>0</v>
      </c>
      <c r="L84" s="17">
        <v>0</v>
      </c>
      <c r="M84" s="17">
        <v>0</v>
      </c>
      <c r="N84" s="17">
        <v>0</v>
      </c>
      <c r="O84" s="17">
        <v>0</v>
      </c>
      <c r="P84" s="17">
        <v>1</v>
      </c>
      <c r="Q84" s="17">
        <v>0</v>
      </c>
      <c r="R84" s="17">
        <v>0</v>
      </c>
      <c r="S84" s="17">
        <v>0</v>
      </c>
      <c r="T84" s="17">
        <v>0</v>
      </c>
      <c r="U84" s="17">
        <v>0</v>
      </c>
      <c r="V84" s="17"/>
      <c r="W84" s="17">
        <f>SUM(E84:U84)</f>
        <v>1</v>
      </c>
      <c r="X84" s="17">
        <f>W84*B84</f>
        <v>2</v>
      </c>
    </row>
    <row r="85" spans="1:25" ht="16.5" customHeight="1" x14ac:dyDescent="0.15">
      <c r="A85" s="36" t="s">
        <v>67</v>
      </c>
      <c r="B85" s="17">
        <v>2</v>
      </c>
      <c r="C85" s="43"/>
      <c r="D85" s="21"/>
      <c r="E85" s="17">
        <v>0</v>
      </c>
      <c r="F85" s="17">
        <v>0</v>
      </c>
      <c r="G85" s="17">
        <v>0</v>
      </c>
      <c r="H85" s="17">
        <v>0</v>
      </c>
      <c r="I85" s="17">
        <v>0</v>
      </c>
      <c r="J85" s="17">
        <v>0</v>
      </c>
      <c r="K85" s="17">
        <v>0</v>
      </c>
      <c r="L85" s="17">
        <v>0</v>
      </c>
      <c r="M85" s="17">
        <v>0</v>
      </c>
      <c r="N85" s="17">
        <v>1</v>
      </c>
      <c r="O85" s="17">
        <v>0</v>
      </c>
      <c r="P85" s="17">
        <v>0</v>
      </c>
      <c r="Q85" s="17">
        <v>0</v>
      </c>
      <c r="R85" s="17">
        <v>0</v>
      </c>
      <c r="S85" s="17">
        <v>0</v>
      </c>
      <c r="T85" s="17">
        <v>0</v>
      </c>
      <c r="U85" s="17">
        <v>0</v>
      </c>
      <c r="V85" s="17"/>
      <c r="W85" s="17">
        <f>SUM(E85:U85)</f>
        <v>1</v>
      </c>
      <c r="X85" s="17">
        <f>W85*B85</f>
        <v>2</v>
      </c>
    </row>
    <row r="86" spans="1:25" ht="16.5" customHeight="1" x14ac:dyDescent="0.15">
      <c r="A86" s="36" t="s">
        <v>61</v>
      </c>
      <c r="B86" s="17">
        <v>1</v>
      </c>
      <c r="C86" s="43"/>
      <c r="D86" s="21"/>
      <c r="E86" s="17">
        <v>0</v>
      </c>
      <c r="F86" s="17">
        <v>0</v>
      </c>
      <c r="G86" s="17">
        <v>0</v>
      </c>
      <c r="H86" s="17">
        <v>0</v>
      </c>
      <c r="I86" s="17">
        <v>0</v>
      </c>
      <c r="J86" s="17">
        <v>0</v>
      </c>
      <c r="K86" s="17">
        <v>0</v>
      </c>
      <c r="L86" s="17">
        <v>0</v>
      </c>
      <c r="M86" s="17">
        <v>0</v>
      </c>
      <c r="N86" s="17">
        <v>0</v>
      </c>
      <c r="O86" s="17">
        <v>1</v>
      </c>
      <c r="P86" s="17">
        <v>0</v>
      </c>
      <c r="Q86" s="17">
        <v>0</v>
      </c>
      <c r="R86" s="17">
        <v>0</v>
      </c>
      <c r="S86" s="17">
        <v>0</v>
      </c>
      <c r="T86" s="17">
        <v>0</v>
      </c>
      <c r="U86" s="17">
        <v>0</v>
      </c>
      <c r="V86" s="17"/>
      <c r="W86" s="17">
        <f t="shared" si="52"/>
        <v>1</v>
      </c>
      <c r="X86" s="17">
        <f t="shared" si="53"/>
        <v>1</v>
      </c>
      <c r="Y86" s="20"/>
    </row>
    <row r="87" spans="1:25" ht="15.75" customHeight="1" x14ac:dyDescent="0.15">
      <c r="A87" s="36" t="s">
        <v>66</v>
      </c>
      <c r="B87" s="17">
        <v>2</v>
      </c>
      <c r="C87" s="43"/>
      <c r="D87" s="21"/>
      <c r="E87" s="17">
        <v>0</v>
      </c>
      <c r="F87" s="17">
        <v>0</v>
      </c>
      <c r="G87" s="17">
        <v>0</v>
      </c>
      <c r="H87" s="17">
        <v>0</v>
      </c>
      <c r="I87" s="17">
        <v>0</v>
      </c>
      <c r="J87" s="17">
        <v>0</v>
      </c>
      <c r="K87" s="17">
        <v>0</v>
      </c>
      <c r="L87" s="17">
        <v>0</v>
      </c>
      <c r="M87" s="17">
        <v>0</v>
      </c>
      <c r="N87" s="17">
        <v>1</v>
      </c>
      <c r="O87" s="17">
        <v>0</v>
      </c>
      <c r="P87" s="17">
        <v>0</v>
      </c>
      <c r="Q87" s="17">
        <v>0</v>
      </c>
      <c r="R87" s="17">
        <v>0</v>
      </c>
      <c r="S87" s="17">
        <v>0</v>
      </c>
      <c r="T87" s="17">
        <v>0</v>
      </c>
      <c r="U87" s="17">
        <v>0</v>
      </c>
      <c r="V87" s="17"/>
      <c r="W87" s="17">
        <f>SUM(E87:U87)</f>
        <v>1</v>
      </c>
      <c r="X87" s="17">
        <f>W87*B87</f>
        <v>2</v>
      </c>
      <c r="Y87" s="20"/>
    </row>
    <row r="88" spans="1:25" ht="15.75" customHeight="1" x14ac:dyDescent="0.15">
      <c r="A88" s="54" t="s">
        <v>177</v>
      </c>
      <c r="B88" s="17"/>
      <c r="D88" s="21"/>
      <c r="E88" s="17"/>
      <c r="F88" s="17"/>
      <c r="G88" s="17"/>
      <c r="H88" s="17"/>
      <c r="I88" s="17"/>
      <c r="J88" s="17"/>
      <c r="K88" s="17"/>
      <c r="L88" s="17"/>
      <c r="M88" s="17"/>
      <c r="N88" s="17"/>
      <c r="O88" s="17"/>
      <c r="P88" s="17"/>
      <c r="Q88" s="17"/>
      <c r="R88" s="17"/>
      <c r="S88" s="17"/>
      <c r="T88" s="17"/>
      <c r="U88" s="17"/>
      <c r="V88" s="17"/>
      <c r="W88" s="17"/>
      <c r="X88" s="17"/>
      <c r="Y88" s="20"/>
    </row>
    <row r="89" spans="1:25" ht="16.5" customHeight="1" x14ac:dyDescent="0.15">
      <c r="A89" s="36" t="s">
        <v>44</v>
      </c>
      <c r="B89" s="17">
        <v>1</v>
      </c>
      <c r="C89" s="43"/>
      <c r="D89" s="21"/>
      <c r="E89" s="17">
        <v>0</v>
      </c>
      <c r="F89" s="17">
        <v>0</v>
      </c>
      <c r="G89" s="17">
        <v>0</v>
      </c>
      <c r="H89" s="17">
        <v>0</v>
      </c>
      <c r="I89" s="17">
        <v>0</v>
      </c>
      <c r="J89" s="17">
        <v>0</v>
      </c>
      <c r="K89" s="17">
        <v>0</v>
      </c>
      <c r="L89" s="17">
        <v>0</v>
      </c>
      <c r="M89" s="17">
        <v>2</v>
      </c>
      <c r="N89" s="17">
        <v>0</v>
      </c>
      <c r="O89" s="17">
        <v>0</v>
      </c>
      <c r="P89" s="17">
        <v>0</v>
      </c>
      <c r="Q89" s="17">
        <v>0</v>
      </c>
      <c r="R89" s="17">
        <v>0</v>
      </c>
      <c r="S89" s="17">
        <v>0</v>
      </c>
      <c r="T89" s="17">
        <v>0</v>
      </c>
      <c r="U89" s="17">
        <v>0</v>
      </c>
      <c r="V89" s="17"/>
      <c r="W89" s="17">
        <f t="shared" ref="W89:W94" si="54">SUM(E89:U89)</f>
        <v>2</v>
      </c>
      <c r="X89" s="17">
        <f t="shared" ref="X89:X94" si="55">W89*B89</f>
        <v>2</v>
      </c>
    </row>
    <row r="90" spans="1:25" ht="16.5" customHeight="1" x14ac:dyDescent="0.15">
      <c r="A90" s="36" t="s">
        <v>45</v>
      </c>
      <c r="B90" s="17">
        <v>2</v>
      </c>
      <c r="C90" s="43"/>
      <c r="D90" s="21"/>
      <c r="E90" s="17">
        <v>0</v>
      </c>
      <c r="F90" s="17">
        <v>0</v>
      </c>
      <c r="G90" s="17">
        <v>0</v>
      </c>
      <c r="H90" s="17">
        <v>0</v>
      </c>
      <c r="I90" s="17">
        <v>0</v>
      </c>
      <c r="J90" s="17">
        <v>0</v>
      </c>
      <c r="K90" s="17">
        <v>0</v>
      </c>
      <c r="L90" s="17">
        <v>0</v>
      </c>
      <c r="M90" s="17">
        <v>1</v>
      </c>
      <c r="N90" s="17">
        <v>0</v>
      </c>
      <c r="O90" s="17">
        <v>0</v>
      </c>
      <c r="P90" s="17">
        <v>0</v>
      </c>
      <c r="Q90" s="17">
        <v>0</v>
      </c>
      <c r="R90" s="17">
        <v>0</v>
      </c>
      <c r="S90" s="17">
        <v>0</v>
      </c>
      <c r="T90" s="17">
        <v>0</v>
      </c>
      <c r="U90" s="17">
        <v>0</v>
      </c>
      <c r="V90" s="17"/>
      <c r="W90" s="17">
        <f t="shared" si="54"/>
        <v>1</v>
      </c>
      <c r="X90" s="17">
        <f t="shared" si="55"/>
        <v>2</v>
      </c>
    </row>
    <row r="91" spans="1:25" ht="16.5" customHeight="1" x14ac:dyDescent="0.15">
      <c r="A91" s="36" t="s">
        <v>47</v>
      </c>
      <c r="B91" s="17">
        <v>2</v>
      </c>
      <c r="C91" s="43"/>
      <c r="D91" s="21"/>
      <c r="E91" s="17">
        <v>0</v>
      </c>
      <c r="F91" s="17">
        <v>0</v>
      </c>
      <c r="G91" s="17">
        <v>0</v>
      </c>
      <c r="H91" s="17">
        <v>0</v>
      </c>
      <c r="I91" s="17">
        <v>0</v>
      </c>
      <c r="J91" s="17">
        <v>0</v>
      </c>
      <c r="K91" s="17">
        <v>0</v>
      </c>
      <c r="L91" s="17">
        <v>0</v>
      </c>
      <c r="M91" s="17">
        <v>0</v>
      </c>
      <c r="N91" s="17">
        <v>0</v>
      </c>
      <c r="O91" s="17">
        <v>0</v>
      </c>
      <c r="P91" s="17">
        <v>1</v>
      </c>
      <c r="Q91" s="17">
        <v>0</v>
      </c>
      <c r="R91" s="17">
        <v>0</v>
      </c>
      <c r="S91" s="17">
        <v>0</v>
      </c>
      <c r="T91" s="17">
        <v>0</v>
      </c>
      <c r="U91" s="17">
        <v>0</v>
      </c>
      <c r="V91" s="17"/>
      <c r="W91" s="17">
        <f t="shared" si="54"/>
        <v>1</v>
      </c>
      <c r="X91" s="17">
        <f t="shared" si="55"/>
        <v>2</v>
      </c>
    </row>
    <row r="92" spans="1:25" ht="16.5" customHeight="1" x14ac:dyDescent="0.15">
      <c r="A92" s="36" t="s">
        <v>48</v>
      </c>
      <c r="B92" s="17">
        <v>2</v>
      </c>
      <c r="C92" s="43"/>
      <c r="D92" s="21"/>
      <c r="E92" s="17">
        <v>0</v>
      </c>
      <c r="F92" s="17">
        <v>0</v>
      </c>
      <c r="G92" s="17">
        <v>0</v>
      </c>
      <c r="H92" s="17">
        <v>0</v>
      </c>
      <c r="I92" s="17">
        <v>0</v>
      </c>
      <c r="J92" s="17">
        <v>1</v>
      </c>
      <c r="K92" s="17">
        <v>0</v>
      </c>
      <c r="L92" s="17">
        <v>0</v>
      </c>
      <c r="M92" s="17">
        <v>0</v>
      </c>
      <c r="N92" s="17">
        <v>0</v>
      </c>
      <c r="O92" s="17">
        <v>0</v>
      </c>
      <c r="P92" s="17">
        <v>0</v>
      </c>
      <c r="Q92" s="17">
        <v>0</v>
      </c>
      <c r="R92" s="17">
        <v>0</v>
      </c>
      <c r="S92" s="17">
        <v>0</v>
      </c>
      <c r="T92" s="17">
        <v>0</v>
      </c>
      <c r="U92" s="17">
        <v>0</v>
      </c>
      <c r="V92" s="17"/>
      <c r="W92" s="17">
        <f t="shared" si="54"/>
        <v>1</v>
      </c>
      <c r="X92" s="17">
        <f t="shared" si="55"/>
        <v>2</v>
      </c>
    </row>
    <row r="93" spans="1:25" ht="16.5" customHeight="1" x14ac:dyDescent="0.15">
      <c r="A93" s="36" t="s">
        <v>3</v>
      </c>
      <c r="B93" s="17">
        <v>2</v>
      </c>
      <c r="C93" s="43"/>
      <c r="D93" s="21"/>
      <c r="E93" s="17">
        <v>0</v>
      </c>
      <c r="F93" s="17">
        <v>0</v>
      </c>
      <c r="G93" s="17">
        <v>0</v>
      </c>
      <c r="H93" s="17">
        <v>0</v>
      </c>
      <c r="I93" s="17">
        <v>0</v>
      </c>
      <c r="J93" s="17">
        <v>0</v>
      </c>
      <c r="K93" s="17">
        <v>0</v>
      </c>
      <c r="L93" s="17">
        <v>0</v>
      </c>
      <c r="M93" s="17">
        <v>0</v>
      </c>
      <c r="N93" s="17">
        <v>1</v>
      </c>
      <c r="O93" s="17">
        <v>0</v>
      </c>
      <c r="P93" s="17">
        <v>0</v>
      </c>
      <c r="Q93" s="17">
        <v>0</v>
      </c>
      <c r="R93" s="17">
        <v>0</v>
      </c>
      <c r="S93" s="17">
        <v>0</v>
      </c>
      <c r="T93" s="17">
        <v>0</v>
      </c>
      <c r="U93" s="17">
        <v>0</v>
      </c>
      <c r="V93" s="17"/>
      <c r="W93" s="17">
        <f t="shared" si="54"/>
        <v>1</v>
      </c>
      <c r="X93" s="17">
        <f t="shared" si="55"/>
        <v>2</v>
      </c>
    </row>
    <row r="94" spans="1:25" ht="16.5" customHeight="1" x14ac:dyDescent="0.15">
      <c r="A94" s="36" t="s">
        <v>49</v>
      </c>
      <c r="B94" s="17">
        <v>1</v>
      </c>
      <c r="C94" s="43"/>
      <c r="D94" s="21"/>
      <c r="E94" s="17">
        <v>0</v>
      </c>
      <c r="F94" s="17">
        <v>0</v>
      </c>
      <c r="G94" s="17">
        <v>0</v>
      </c>
      <c r="H94" s="17">
        <v>0</v>
      </c>
      <c r="I94" s="17">
        <v>0</v>
      </c>
      <c r="J94" s="17">
        <v>0</v>
      </c>
      <c r="K94" s="17">
        <v>0</v>
      </c>
      <c r="L94" s="17">
        <v>0</v>
      </c>
      <c r="M94" s="17">
        <v>0</v>
      </c>
      <c r="N94" s="17">
        <v>1</v>
      </c>
      <c r="O94" s="17">
        <v>0</v>
      </c>
      <c r="P94" s="17">
        <v>0</v>
      </c>
      <c r="Q94" s="17">
        <v>0</v>
      </c>
      <c r="R94" s="17">
        <v>0</v>
      </c>
      <c r="S94" s="17">
        <v>1</v>
      </c>
      <c r="T94" s="17">
        <v>0</v>
      </c>
      <c r="U94" s="17">
        <v>0</v>
      </c>
      <c r="V94" s="17"/>
      <c r="W94" s="17">
        <f t="shared" si="54"/>
        <v>2</v>
      </c>
      <c r="X94" s="17">
        <f t="shared" si="55"/>
        <v>2</v>
      </c>
    </row>
    <row r="95" spans="1:25" ht="16.5" customHeight="1" x14ac:dyDescent="0.15">
      <c r="A95" s="36" t="s">
        <v>11</v>
      </c>
      <c r="B95" s="17">
        <v>2</v>
      </c>
      <c r="C95" s="43"/>
      <c r="D95" s="21"/>
      <c r="E95" s="17">
        <v>0</v>
      </c>
      <c r="F95" s="17">
        <v>0</v>
      </c>
      <c r="G95" s="17">
        <v>0</v>
      </c>
      <c r="H95" s="17">
        <v>0</v>
      </c>
      <c r="I95" s="17">
        <v>0</v>
      </c>
      <c r="J95" s="17">
        <v>0</v>
      </c>
      <c r="K95" s="17">
        <v>0</v>
      </c>
      <c r="L95" s="17">
        <v>0</v>
      </c>
      <c r="M95" s="17">
        <v>0</v>
      </c>
      <c r="N95" s="17">
        <v>0</v>
      </c>
      <c r="O95" s="17">
        <v>1</v>
      </c>
      <c r="P95" s="17">
        <v>0</v>
      </c>
      <c r="Q95" s="17">
        <v>0</v>
      </c>
      <c r="R95" s="17">
        <v>0</v>
      </c>
      <c r="S95" s="17">
        <v>0</v>
      </c>
      <c r="T95" s="17">
        <v>0</v>
      </c>
      <c r="U95" s="17">
        <v>0</v>
      </c>
      <c r="V95" s="17"/>
      <c r="W95" s="17">
        <f t="shared" ref="W95:W98" si="56">SUM(E95:U95)</f>
        <v>1</v>
      </c>
      <c r="X95" s="17">
        <f t="shared" ref="X95:X98" si="57">W95*B95</f>
        <v>2</v>
      </c>
    </row>
    <row r="96" spans="1:25" ht="16.5" customHeight="1" x14ac:dyDescent="0.15">
      <c r="A96" s="36" t="s">
        <v>12</v>
      </c>
      <c r="B96" s="17">
        <v>2</v>
      </c>
      <c r="C96" s="43"/>
      <c r="D96" s="21"/>
      <c r="E96" s="17">
        <v>0</v>
      </c>
      <c r="F96" s="17">
        <v>0</v>
      </c>
      <c r="G96" s="17">
        <v>0</v>
      </c>
      <c r="H96" s="17">
        <v>0</v>
      </c>
      <c r="I96" s="17">
        <v>0</v>
      </c>
      <c r="J96" s="17">
        <v>0</v>
      </c>
      <c r="K96" s="17">
        <v>0</v>
      </c>
      <c r="L96" s="17">
        <v>0</v>
      </c>
      <c r="M96" s="17">
        <v>0</v>
      </c>
      <c r="N96" s="17">
        <v>0</v>
      </c>
      <c r="O96" s="17">
        <v>1</v>
      </c>
      <c r="P96" s="17">
        <v>0</v>
      </c>
      <c r="Q96" s="17">
        <v>0</v>
      </c>
      <c r="R96" s="17">
        <v>0</v>
      </c>
      <c r="S96" s="17">
        <v>0</v>
      </c>
      <c r="T96" s="17">
        <v>0</v>
      </c>
      <c r="U96" s="17">
        <v>0</v>
      </c>
      <c r="V96" s="17"/>
      <c r="W96" s="17">
        <f t="shared" si="56"/>
        <v>1</v>
      </c>
      <c r="X96" s="17">
        <f t="shared" si="57"/>
        <v>2</v>
      </c>
    </row>
    <row r="97" spans="1:25" ht="16.5" customHeight="1" x14ac:dyDescent="0.15">
      <c r="A97" s="36" t="s">
        <v>4</v>
      </c>
      <c r="B97" s="17">
        <v>2</v>
      </c>
      <c r="C97" s="43"/>
      <c r="D97" s="21"/>
      <c r="E97" s="17">
        <v>0</v>
      </c>
      <c r="F97" s="17">
        <v>0</v>
      </c>
      <c r="G97" s="17">
        <v>0</v>
      </c>
      <c r="H97" s="17">
        <v>0</v>
      </c>
      <c r="I97" s="17">
        <v>0</v>
      </c>
      <c r="J97" s="17">
        <v>0</v>
      </c>
      <c r="K97" s="17">
        <v>0</v>
      </c>
      <c r="L97" s="17">
        <v>0</v>
      </c>
      <c r="M97" s="17">
        <v>0</v>
      </c>
      <c r="N97" s="17">
        <v>1</v>
      </c>
      <c r="O97" s="17">
        <v>0</v>
      </c>
      <c r="P97" s="17">
        <v>0</v>
      </c>
      <c r="Q97" s="17">
        <v>0</v>
      </c>
      <c r="R97" s="17">
        <v>0</v>
      </c>
      <c r="S97" s="17">
        <v>0</v>
      </c>
      <c r="T97" s="17">
        <v>0</v>
      </c>
      <c r="U97" s="17">
        <v>0</v>
      </c>
      <c r="V97" s="17"/>
      <c r="W97" s="17">
        <f t="shared" si="56"/>
        <v>1</v>
      </c>
      <c r="X97" s="17">
        <f t="shared" si="57"/>
        <v>2</v>
      </c>
    </row>
    <row r="98" spans="1:25" ht="16.5" customHeight="1" x14ac:dyDescent="0.15">
      <c r="A98" s="36" t="s">
        <v>8</v>
      </c>
      <c r="B98" s="17">
        <v>1</v>
      </c>
      <c r="C98" s="43"/>
      <c r="D98" s="21"/>
      <c r="E98" s="17">
        <v>0</v>
      </c>
      <c r="F98" s="17">
        <v>0</v>
      </c>
      <c r="G98" s="17">
        <v>0</v>
      </c>
      <c r="H98" s="17">
        <v>0</v>
      </c>
      <c r="I98" s="17">
        <v>0</v>
      </c>
      <c r="J98" s="17">
        <v>0</v>
      </c>
      <c r="K98" s="17">
        <v>0</v>
      </c>
      <c r="L98" s="17">
        <v>0</v>
      </c>
      <c r="M98" s="17">
        <v>0</v>
      </c>
      <c r="N98" s="17">
        <v>1</v>
      </c>
      <c r="O98" s="17">
        <v>0</v>
      </c>
      <c r="P98" s="17">
        <v>0</v>
      </c>
      <c r="Q98" s="17">
        <v>0</v>
      </c>
      <c r="R98" s="17">
        <v>0</v>
      </c>
      <c r="S98" s="17">
        <v>1</v>
      </c>
      <c r="T98" s="17">
        <v>0</v>
      </c>
      <c r="U98" s="17">
        <v>0</v>
      </c>
      <c r="V98" s="17"/>
      <c r="W98" s="17">
        <f t="shared" si="56"/>
        <v>2</v>
      </c>
      <c r="X98" s="17">
        <f t="shared" si="57"/>
        <v>2</v>
      </c>
    </row>
    <row r="99" spans="1:25" ht="16.5" customHeight="1" x14ac:dyDescent="0.15">
      <c r="A99" s="36" t="s">
        <v>159</v>
      </c>
      <c r="B99" s="17">
        <v>2</v>
      </c>
      <c r="C99" s="43"/>
      <c r="D99" s="21"/>
      <c r="E99" s="17">
        <v>0</v>
      </c>
      <c r="F99" s="17">
        <v>0</v>
      </c>
      <c r="G99" s="17">
        <v>0</v>
      </c>
      <c r="H99" s="17">
        <v>0</v>
      </c>
      <c r="I99" s="17">
        <v>0</v>
      </c>
      <c r="J99" s="17">
        <v>0</v>
      </c>
      <c r="K99" s="17">
        <v>0</v>
      </c>
      <c r="L99" s="17">
        <v>0</v>
      </c>
      <c r="M99" s="17">
        <v>0</v>
      </c>
      <c r="N99" s="17">
        <v>0</v>
      </c>
      <c r="O99" s="17">
        <v>0</v>
      </c>
      <c r="P99" s="17">
        <v>1</v>
      </c>
      <c r="Q99" s="17">
        <v>0</v>
      </c>
      <c r="R99" s="17">
        <v>0</v>
      </c>
      <c r="S99" s="17">
        <v>0</v>
      </c>
      <c r="T99" s="17">
        <v>0</v>
      </c>
      <c r="U99" s="17">
        <v>0</v>
      </c>
      <c r="V99" s="17"/>
      <c r="W99" s="17">
        <f t="shared" ref="W99" si="58">SUM(E99:U99)</f>
        <v>1</v>
      </c>
      <c r="X99" s="17">
        <f t="shared" ref="X99" si="59">W99*B99</f>
        <v>2</v>
      </c>
    </row>
    <row r="100" spans="1:25" ht="16.5" customHeight="1" x14ac:dyDescent="0.15">
      <c r="A100" s="27"/>
      <c r="B100" s="17"/>
      <c r="D100" s="21"/>
      <c r="E100" s="17"/>
      <c r="F100" s="17"/>
      <c r="G100" s="17"/>
      <c r="H100" s="17"/>
      <c r="I100" s="17"/>
      <c r="J100" s="17"/>
      <c r="K100" s="17"/>
      <c r="L100" s="17"/>
      <c r="M100" s="17"/>
      <c r="N100" s="17"/>
      <c r="O100" s="17"/>
      <c r="P100" s="17"/>
      <c r="Q100" s="17"/>
      <c r="R100" s="17"/>
      <c r="S100" s="17"/>
      <c r="T100" s="17"/>
      <c r="U100" s="17"/>
      <c r="V100" s="17"/>
      <c r="W100" s="17"/>
      <c r="X100" s="17"/>
    </row>
    <row r="101" spans="1:25" ht="16.5" customHeight="1" x14ac:dyDescent="0.15">
      <c r="A101" s="37" t="s">
        <v>87</v>
      </c>
      <c r="B101" s="17"/>
      <c r="E101" s="17"/>
      <c r="F101" s="17"/>
      <c r="G101" s="17"/>
      <c r="H101" s="17"/>
      <c r="I101" s="17"/>
      <c r="J101" s="17"/>
      <c r="K101" s="17"/>
      <c r="L101" s="17"/>
      <c r="M101" s="17"/>
      <c r="N101" s="17"/>
      <c r="O101" s="17"/>
      <c r="P101" s="17"/>
      <c r="Q101" s="17"/>
      <c r="R101" s="17"/>
      <c r="S101" s="17"/>
      <c r="T101" s="17"/>
      <c r="U101" s="17"/>
      <c r="V101" s="17"/>
      <c r="W101" s="17"/>
      <c r="X101" s="17"/>
      <c r="Y101" s="20"/>
    </row>
    <row r="102" spans="1:25" ht="16.5" customHeight="1" x14ac:dyDescent="0.15">
      <c r="A102" s="36" t="s">
        <v>10</v>
      </c>
      <c r="B102" s="17">
        <v>1</v>
      </c>
      <c r="C102" s="43"/>
      <c r="D102" s="21"/>
      <c r="E102" s="17">
        <v>0</v>
      </c>
      <c r="F102" s="17">
        <v>0</v>
      </c>
      <c r="G102" s="17">
        <v>0</v>
      </c>
      <c r="H102" s="17">
        <v>0</v>
      </c>
      <c r="I102" s="17">
        <v>0</v>
      </c>
      <c r="J102" s="17">
        <v>0</v>
      </c>
      <c r="K102" s="17">
        <v>0</v>
      </c>
      <c r="L102" s="17">
        <v>0</v>
      </c>
      <c r="M102" s="17">
        <v>0</v>
      </c>
      <c r="N102" s="17">
        <v>1</v>
      </c>
      <c r="O102" s="17">
        <v>0</v>
      </c>
      <c r="P102" s="17">
        <v>0</v>
      </c>
      <c r="Q102" s="17">
        <v>0</v>
      </c>
      <c r="R102" s="17">
        <v>0</v>
      </c>
      <c r="S102" s="17">
        <v>1</v>
      </c>
      <c r="T102" s="17">
        <v>0</v>
      </c>
      <c r="U102" s="17">
        <v>0</v>
      </c>
      <c r="V102" s="17"/>
      <c r="W102" s="17">
        <f t="shared" ref="W102:W125" si="60">SUM(E102:U102)</f>
        <v>2</v>
      </c>
      <c r="X102" s="17">
        <f t="shared" ref="X102:X125" si="61">W102*B102</f>
        <v>2</v>
      </c>
    </row>
    <row r="103" spans="1:25" ht="16.5" customHeight="1" x14ac:dyDescent="0.15">
      <c r="A103" s="36" t="s">
        <v>50</v>
      </c>
      <c r="B103" s="17">
        <v>2</v>
      </c>
      <c r="C103" s="43"/>
      <c r="D103" s="21"/>
      <c r="E103" s="17">
        <v>0</v>
      </c>
      <c r="F103" s="17">
        <v>0</v>
      </c>
      <c r="G103" s="17">
        <v>1</v>
      </c>
      <c r="H103" s="17">
        <v>0</v>
      </c>
      <c r="I103" s="17">
        <v>0</v>
      </c>
      <c r="J103" s="17">
        <v>0</v>
      </c>
      <c r="K103" s="17">
        <v>0</v>
      </c>
      <c r="L103" s="17">
        <v>0</v>
      </c>
      <c r="M103" s="17">
        <v>0</v>
      </c>
      <c r="N103" s="17">
        <v>0</v>
      </c>
      <c r="O103" s="17">
        <v>0</v>
      </c>
      <c r="P103" s="17">
        <v>0</v>
      </c>
      <c r="Q103" s="17">
        <v>0</v>
      </c>
      <c r="R103" s="17">
        <v>0</v>
      </c>
      <c r="S103" s="17">
        <v>0</v>
      </c>
      <c r="T103" s="17">
        <v>0</v>
      </c>
      <c r="U103" s="17">
        <v>0</v>
      </c>
      <c r="V103" s="17"/>
      <c r="W103" s="17">
        <f t="shared" si="60"/>
        <v>1</v>
      </c>
      <c r="X103" s="17">
        <f t="shared" si="61"/>
        <v>2</v>
      </c>
    </row>
    <row r="104" spans="1:25" ht="16.5" customHeight="1" x14ac:dyDescent="0.15">
      <c r="A104" s="36" t="s">
        <v>13</v>
      </c>
      <c r="B104" s="17">
        <v>2</v>
      </c>
      <c r="C104" s="43"/>
      <c r="D104" s="21"/>
      <c r="E104" s="17">
        <v>0</v>
      </c>
      <c r="F104" s="17">
        <v>0</v>
      </c>
      <c r="G104" s="17">
        <v>0</v>
      </c>
      <c r="H104" s="17">
        <v>0</v>
      </c>
      <c r="I104" s="17">
        <v>0</v>
      </c>
      <c r="J104" s="17">
        <v>0</v>
      </c>
      <c r="K104" s="17">
        <v>0</v>
      </c>
      <c r="L104" s="17">
        <v>0</v>
      </c>
      <c r="M104" s="17">
        <v>0</v>
      </c>
      <c r="N104" s="17">
        <v>0</v>
      </c>
      <c r="O104" s="17">
        <v>1</v>
      </c>
      <c r="P104" s="17">
        <v>0</v>
      </c>
      <c r="Q104" s="17">
        <v>0</v>
      </c>
      <c r="R104" s="17">
        <v>0</v>
      </c>
      <c r="S104" s="17">
        <v>0</v>
      </c>
      <c r="T104" s="17">
        <v>0</v>
      </c>
      <c r="U104" s="17">
        <v>0</v>
      </c>
      <c r="V104" s="17"/>
      <c r="W104" s="17">
        <f t="shared" si="60"/>
        <v>1</v>
      </c>
      <c r="X104" s="17">
        <f t="shared" si="61"/>
        <v>2</v>
      </c>
    </row>
    <row r="105" spans="1:25" ht="16.5" customHeight="1" x14ac:dyDescent="0.15">
      <c r="A105" s="36" t="s">
        <v>51</v>
      </c>
      <c r="B105" s="17">
        <v>2</v>
      </c>
      <c r="C105" s="43"/>
      <c r="D105" s="21"/>
      <c r="E105" s="17">
        <v>0</v>
      </c>
      <c r="F105" s="17">
        <v>0</v>
      </c>
      <c r="G105" s="17">
        <v>0.5</v>
      </c>
      <c r="H105" s="17">
        <v>0.5</v>
      </c>
      <c r="I105" s="17">
        <v>0</v>
      </c>
      <c r="J105" s="17">
        <v>0</v>
      </c>
      <c r="K105" s="17">
        <v>0</v>
      </c>
      <c r="L105" s="17">
        <v>0</v>
      </c>
      <c r="M105" s="17">
        <v>0</v>
      </c>
      <c r="N105" s="17">
        <v>0</v>
      </c>
      <c r="O105" s="17">
        <v>0</v>
      </c>
      <c r="P105" s="17">
        <v>0</v>
      </c>
      <c r="Q105" s="17">
        <v>0</v>
      </c>
      <c r="R105" s="17">
        <v>0</v>
      </c>
      <c r="S105" s="17">
        <v>0</v>
      </c>
      <c r="T105" s="17">
        <v>0</v>
      </c>
      <c r="U105" s="17">
        <v>0</v>
      </c>
      <c r="V105" s="17"/>
      <c r="W105" s="17">
        <f t="shared" si="60"/>
        <v>1</v>
      </c>
      <c r="X105" s="17">
        <f t="shared" si="61"/>
        <v>2</v>
      </c>
    </row>
    <row r="106" spans="1:25" ht="16.5" customHeight="1" x14ac:dyDescent="0.15">
      <c r="A106" s="36" t="s">
        <v>5</v>
      </c>
      <c r="B106" s="17">
        <v>2</v>
      </c>
      <c r="C106" s="43"/>
      <c r="D106" s="21"/>
      <c r="E106" s="17">
        <v>0</v>
      </c>
      <c r="F106" s="17">
        <v>0</v>
      </c>
      <c r="G106" s="17">
        <v>0</v>
      </c>
      <c r="H106" s="17">
        <v>0</v>
      </c>
      <c r="I106" s="17">
        <v>0</v>
      </c>
      <c r="J106" s="17">
        <v>0</v>
      </c>
      <c r="K106" s="17">
        <v>0</v>
      </c>
      <c r="L106" s="17">
        <v>0</v>
      </c>
      <c r="M106" s="17">
        <v>0</v>
      </c>
      <c r="N106" s="17">
        <v>1</v>
      </c>
      <c r="O106" s="17">
        <v>0</v>
      </c>
      <c r="P106" s="17">
        <v>0</v>
      </c>
      <c r="Q106" s="17">
        <v>0</v>
      </c>
      <c r="R106" s="17">
        <v>0</v>
      </c>
      <c r="S106" s="17">
        <v>0</v>
      </c>
      <c r="T106" s="17">
        <v>0</v>
      </c>
      <c r="U106" s="17">
        <v>0</v>
      </c>
      <c r="V106" s="17"/>
      <c r="W106" s="17">
        <f t="shared" si="60"/>
        <v>1</v>
      </c>
      <c r="X106" s="17">
        <f t="shared" si="61"/>
        <v>2</v>
      </c>
    </row>
    <row r="107" spans="1:25" ht="16.5" customHeight="1" x14ac:dyDescent="0.15">
      <c r="A107" s="36" t="s">
        <v>9</v>
      </c>
      <c r="B107" s="17">
        <v>1</v>
      </c>
      <c r="C107" s="43"/>
      <c r="D107" s="21"/>
      <c r="E107" s="17">
        <v>0</v>
      </c>
      <c r="F107" s="17">
        <v>0</v>
      </c>
      <c r="G107" s="17">
        <v>0</v>
      </c>
      <c r="H107" s="17">
        <v>0</v>
      </c>
      <c r="I107" s="17">
        <v>0</v>
      </c>
      <c r="J107" s="17">
        <v>0</v>
      </c>
      <c r="K107" s="17">
        <v>0</v>
      </c>
      <c r="L107" s="17">
        <v>0</v>
      </c>
      <c r="M107" s="17">
        <v>0</v>
      </c>
      <c r="N107" s="17">
        <v>1</v>
      </c>
      <c r="O107" s="17">
        <v>0</v>
      </c>
      <c r="P107" s="17">
        <v>0</v>
      </c>
      <c r="Q107" s="17">
        <v>0</v>
      </c>
      <c r="R107" s="17">
        <v>0</v>
      </c>
      <c r="S107" s="17">
        <v>1</v>
      </c>
      <c r="T107" s="17">
        <v>0</v>
      </c>
      <c r="U107" s="17">
        <v>0</v>
      </c>
      <c r="V107" s="17"/>
      <c r="W107" s="17">
        <f t="shared" si="60"/>
        <v>2</v>
      </c>
      <c r="X107" s="17">
        <f t="shared" si="61"/>
        <v>2</v>
      </c>
    </row>
    <row r="108" spans="1:25" ht="16.5" customHeight="1" x14ac:dyDescent="0.15">
      <c r="A108" s="36" t="s">
        <v>56</v>
      </c>
      <c r="B108" s="17">
        <v>2</v>
      </c>
      <c r="C108" s="43"/>
      <c r="D108" s="21"/>
      <c r="E108" s="17">
        <v>0</v>
      </c>
      <c r="F108" s="17">
        <v>0</v>
      </c>
      <c r="G108" s="17">
        <v>0</v>
      </c>
      <c r="H108" s="17">
        <v>0</v>
      </c>
      <c r="I108" s="17">
        <v>0</v>
      </c>
      <c r="J108" s="17">
        <v>0</v>
      </c>
      <c r="K108" s="17">
        <v>0</v>
      </c>
      <c r="L108" s="17">
        <v>0</v>
      </c>
      <c r="M108" s="17">
        <v>1</v>
      </c>
      <c r="N108" s="17">
        <v>0</v>
      </c>
      <c r="O108" s="17">
        <v>0</v>
      </c>
      <c r="P108" s="17">
        <v>0</v>
      </c>
      <c r="Q108" s="17">
        <v>0</v>
      </c>
      <c r="R108" s="17">
        <v>1</v>
      </c>
      <c r="S108" s="17">
        <v>0</v>
      </c>
      <c r="T108" s="17">
        <v>0</v>
      </c>
      <c r="U108" s="17">
        <v>0</v>
      </c>
      <c r="V108" s="17"/>
      <c r="W108" s="17">
        <f t="shared" si="60"/>
        <v>2</v>
      </c>
      <c r="X108" s="17">
        <f t="shared" si="61"/>
        <v>4</v>
      </c>
    </row>
    <row r="109" spans="1:25" ht="16.5" customHeight="1" x14ac:dyDescent="0.15">
      <c r="A109" s="36" t="s">
        <v>58</v>
      </c>
      <c r="B109" s="17">
        <v>2</v>
      </c>
      <c r="C109" s="43"/>
      <c r="D109" s="21"/>
      <c r="E109" s="17">
        <v>0</v>
      </c>
      <c r="F109" s="17">
        <v>0</v>
      </c>
      <c r="G109" s="17">
        <v>0</v>
      </c>
      <c r="H109" s="17">
        <v>0</v>
      </c>
      <c r="I109" s="17">
        <v>0</v>
      </c>
      <c r="J109" s="17">
        <v>0</v>
      </c>
      <c r="K109" s="17">
        <v>0</v>
      </c>
      <c r="L109" s="17">
        <v>0</v>
      </c>
      <c r="M109" s="17">
        <v>0</v>
      </c>
      <c r="N109" s="17">
        <v>1</v>
      </c>
      <c r="O109" s="17">
        <v>0</v>
      </c>
      <c r="P109" s="17">
        <v>0</v>
      </c>
      <c r="Q109" s="17">
        <v>0</v>
      </c>
      <c r="R109" s="17">
        <v>0</v>
      </c>
      <c r="S109" s="17">
        <v>0</v>
      </c>
      <c r="T109" s="17">
        <v>0</v>
      </c>
      <c r="U109" s="17">
        <v>0</v>
      </c>
      <c r="V109" s="17"/>
      <c r="W109" s="17">
        <f t="shared" si="60"/>
        <v>1</v>
      </c>
      <c r="X109" s="17">
        <f t="shared" si="61"/>
        <v>2</v>
      </c>
    </row>
    <row r="110" spans="1:25" ht="16.5" customHeight="1" x14ac:dyDescent="0.15">
      <c r="A110" s="36" t="s">
        <v>14</v>
      </c>
      <c r="B110" s="17">
        <v>2</v>
      </c>
      <c r="C110" s="43"/>
      <c r="D110" s="21"/>
      <c r="E110" s="17">
        <v>0</v>
      </c>
      <c r="F110" s="17">
        <v>0</v>
      </c>
      <c r="G110" s="17">
        <v>0</v>
      </c>
      <c r="H110" s="17">
        <v>0</v>
      </c>
      <c r="I110" s="17">
        <v>0</v>
      </c>
      <c r="J110" s="17">
        <v>0</v>
      </c>
      <c r="K110" s="17">
        <v>0</v>
      </c>
      <c r="L110" s="17">
        <v>0</v>
      </c>
      <c r="M110" s="17">
        <v>0</v>
      </c>
      <c r="N110" s="17">
        <v>0</v>
      </c>
      <c r="O110" s="17">
        <v>1</v>
      </c>
      <c r="P110" s="17">
        <v>0</v>
      </c>
      <c r="Q110" s="17">
        <v>0</v>
      </c>
      <c r="R110" s="17">
        <v>0</v>
      </c>
      <c r="S110" s="17">
        <v>0</v>
      </c>
      <c r="T110" s="17">
        <v>0</v>
      </c>
      <c r="U110" s="17">
        <v>0</v>
      </c>
      <c r="V110" s="17"/>
      <c r="W110" s="17">
        <f t="shared" si="60"/>
        <v>1</v>
      </c>
      <c r="X110" s="17">
        <f t="shared" si="61"/>
        <v>2</v>
      </c>
    </row>
    <row r="111" spans="1:25" ht="16.5" customHeight="1" x14ac:dyDescent="0.15">
      <c r="A111" s="36" t="s">
        <v>160</v>
      </c>
      <c r="B111" s="17">
        <v>2</v>
      </c>
      <c r="C111" s="43"/>
      <c r="D111" s="21"/>
      <c r="E111" s="17">
        <v>0</v>
      </c>
      <c r="F111" s="17">
        <v>0</v>
      </c>
      <c r="G111" s="17">
        <v>0</v>
      </c>
      <c r="H111" s="17">
        <v>0</v>
      </c>
      <c r="I111" s="17">
        <v>0</v>
      </c>
      <c r="J111" s="17">
        <v>0</v>
      </c>
      <c r="K111" s="17">
        <v>0</v>
      </c>
      <c r="L111" s="17">
        <v>0</v>
      </c>
      <c r="M111" s="17">
        <v>0</v>
      </c>
      <c r="N111" s="17">
        <v>0</v>
      </c>
      <c r="O111" s="17">
        <v>0</v>
      </c>
      <c r="P111" s="17">
        <v>1</v>
      </c>
      <c r="Q111" s="17">
        <v>0</v>
      </c>
      <c r="R111" s="17">
        <v>0</v>
      </c>
      <c r="S111" s="17">
        <v>0</v>
      </c>
      <c r="T111" s="17">
        <v>0</v>
      </c>
      <c r="U111" s="17">
        <v>0</v>
      </c>
      <c r="V111" s="17"/>
      <c r="W111" s="17">
        <f>SUM(E111:U111)</f>
        <v>1</v>
      </c>
      <c r="X111" s="17">
        <f>W111*B111</f>
        <v>2</v>
      </c>
    </row>
    <row r="112" spans="1:25" ht="16.5" customHeight="1" x14ac:dyDescent="0.15">
      <c r="A112" s="36" t="s">
        <v>39</v>
      </c>
      <c r="B112" s="17">
        <v>1</v>
      </c>
      <c r="C112" s="43"/>
      <c r="D112" s="21"/>
      <c r="E112" s="17">
        <v>0</v>
      </c>
      <c r="F112" s="17">
        <v>1.5</v>
      </c>
      <c r="G112" s="17">
        <v>0.75</v>
      </c>
      <c r="H112" s="17">
        <v>0</v>
      </c>
      <c r="I112" s="17">
        <v>0</v>
      </c>
      <c r="J112" s="17">
        <v>0</v>
      </c>
      <c r="K112" s="17">
        <v>0</v>
      </c>
      <c r="L112" s="17">
        <v>0</v>
      </c>
      <c r="M112" s="17">
        <v>0</v>
      </c>
      <c r="N112" s="17">
        <v>0</v>
      </c>
      <c r="O112" s="17">
        <v>0</v>
      </c>
      <c r="P112" s="17">
        <v>0</v>
      </c>
      <c r="Q112" s="17">
        <v>0</v>
      </c>
      <c r="R112" s="17">
        <v>0</v>
      </c>
      <c r="S112" s="17">
        <v>0</v>
      </c>
      <c r="T112" s="17">
        <v>0.75</v>
      </c>
      <c r="U112" s="17">
        <v>0</v>
      </c>
      <c r="V112" s="17"/>
      <c r="W112" s="17">
        <f t="shared" si="60"/>
        <v>3</v>
      </c>
      <c r="X112" s="17">
        <f t="shared" si="61"/>
        <v>3</v>
      </c>
    </row>
    <row r="113" spans="1:24" ht="16.5" customHeight="1" x14ac:dyDescent="0.15">
      <c r="A113" s="36" t="s">
        <v>80</v>
      </c>
      <c r="B113" s="17">
        <v>2</v>
      </c>
      <c r="C113" s="43"/>
      <c r="D113" s="21"/>
      <c r="E113" s="17">
        <v>0</v>
      </c>
      <c r="F113" s="17">
        <v>0</v>
      </c>
      <c r="G113" s="17">
        <v>0</v>
      </c>
      <c r="H113" s="17">
        <v>0</v>
      </c>
      <c r="I113" s="17">
        <v>0</v>
      </c>
      <c r="J113" s="17">
        <v>0</v>
      </c>
      <c r="K113" s="17">
        <v>0</v>
      </c>
      <c r="L113" s="17">
        <v>0</v>
      </c>
      <c r="M113" s="17">
        <v>1</v>
      </c>
      <c r="N113" s="17">
        <v>0</v>
      </c>
      <c r="O113" s="17">
        <v>0</v>
      </c>
      <c r="P113" s="17">
        <v>0</v>
      </c>
      <c r="Q113" s="17">
        <v>1</v>
      </c>
      <c r="R113" s="17">
        <v>0</v>
      </c>
      <c r="S113" s="17">
        <v>0</v>
      </c>
      <c r="T113" s="17">
        <v>1</v>
      </c>
      <c r="U113" s="17">
        <v>0</v>
      </c>
      <c r="V113" s="17"/>
      <c r="W113" s="17">
        <f t="shared" si="60"/>
        <v>3</v>
      </c>
      <c r="X113" s="17">
        <f t="shared" si="61"/>
        <v>6</v>
      </c>
    </row>
    <row r="114" spans="1:24" ht="16.5" customHeight="1" x14ac:dyDescent="0.15">
      <c r="A114" s="36" t="s">
        <v>60</v>
      </c>
      <c r="B114" s="17">
        <v>2</v>
      </c>
      <c r="C114" s="43"/>
      <c r="D114" s="21"/>
      <c r="E114" s="17">
        <v>0</v>
      </c>
      <c r="F114" s="17">
        <v>0</v>
      </c>
      <c r="G114" s="17">
        <v>0</v>
      </c>
      <c r="H114" s="17">
        <v>0</v>
      </c>
      <c r="I114" s="17">
        <v>0</v>
      </c>
      <c r="J114" s="17">
        <v>0</v>
      </c>
      <c r="K114" s="17">
        <v>0</v>
      </c>
      <c r="L114" s="17">
        <v>0</v>
      </c>
      <c r="M114" s="17">
        <v>0</v>
      </c>
      <c r="N114" s="17">
        <v>0</v>
      </c>
      <c r="O114" s="17">
        <v>0</v>
      </c>
      <c r="P114" s="17">
        <v>0</v>
      </c>
      <c r="Q114" s="17">
        <v>0</v>
      </c>
      <c r="R114" s="17">
        <v>0</v>
      </c>
      <c r="S114" s="17">
        <v>0</v>
      </c>
      <c r="T114" s="17">
        <v>0</v>
      </c>
      <c r="U114" s="17">
        <v>1</v>
      </c>
      <c r="V114" s="17"/>
      <c r="W114" s="17">
        <f t="shared" si="60"/>
        <v>1</v>
      </c>
      <c r="X114" s="17">
        <f t="shared" si="61"/>
        <v>2</v>
      </c>
    </row>
    <row r="115" spans="1:24" ht="16.5" customHeight="1" x14ac:dyDescent="0.15">
      <c r="A115" s="36" t="s">
        <v>57</v>
      </c>
      <c r="B115" s="17">
        <v>1</v>
      </c>
      <c r="C115" s="43"/>
      <c r="D115" s="21"/>
      <c r="E115" s="17">
        <v>0</v>
      </c>
      <c r="F115" s="17">
        <v>0</v>
      </c>
      <c r="G115" s="17">
        <v>1</v>
      </c>
      <c r="H115" s="17">
        <v>0</v>
      </c>
      <c r="I115" s="17">
        <v>0</v>
      </c>
      <c r="J115" s="17">
        <v>0</v>
      </c>
      <c r="K115" s="17">
        <v>0</v>
      </c>
      <c r="L115" s="17">
        <v>0</v>
      </c>
      <c r="M115" s="17">
        <v>0</v>
      </c>
      <c r="N115" s="17">
        <v>0</v>
      </c>
      <c r="O115" s="17">
        <v>0</v>
      </c>
      <c r="P115" s="17">
        <v>0</v>
      </c>
      <c r="Q115" s="17">
        <v>0</v>
      </c>
      <c r="R115" s="17">
        <v>0</v>
      </c>
      <c r="S115" s="17">
        <v>0</v>
      </c>
      <c r="T115" s="17">
        <v>0</v>
      </c>
      <c r="U115" s="17">
        <v>0</v>
      </c>
      <c r="V115" s="17"/>
      <c r="W115" s="17">
        <f t="shared" si="60"/>
        <v>1</v>
      </c>
      <c r="X115" s="17">
        <f t="shared" si="61"/>
        <v>1</v>
      </c>
    </row>
    <row r="116" spans="1:24" ht="16.5" customHeight="1" x14ac:dyDescent="0.15">
      <c r="A116" s="36" t="s">
        <v>53</v>
      </c>
      <c r="B116" s="17">
        <v>2</v>
      </c>
      <c r="C116" s="43"/>
      <c r="D116" s="21"/>
      <c r="E116" s="17">
        <v>0</v>
      </c>
      <c r="F116" s="17">
        <v>0</v>
      </c>
      <c r="G116" s="17">
        <v>0</v>
      </c>
      <c r="H116" s="17">
        <v>0</v>
      </c>
      <c r="I116" s="17">
        <v>0</v>
      </c>
      <c r="J116" s="17">
        <v>0</v>
      </c>
      <c r="K116" s="17">
        <v>0</v>
      </c>
      <c r="L116" s="17">
        <v>0</v>
      </c>
      <c r="M116" s="17">
        <v>0</v>
      </c>
      <c r="N116" s="17">
        <v>0</v>
      </c>
      <c r="O116" s="17">
        <v>0</v>
      </c>
      <c r="P116" s="17">
        <v>1</v>
      </c>
      <c r="Q116" s="17">
        <v>0</v>
      </c>
      <c r="R116" s="17">
        <v>0</v>
      </c>
      <c r="S116" s="17">
        <v>0</v>
      </c>
      <c r="T116" s="17">
        <v>0</v>
      </c>
      <c r="U116" s="17">
        <v>0</v>
      </c>
      <c r="V116" s="17"/>
      <c r="W116" s="17">
        <f t="shared" si="60"/>
        <v>1</v>
      </c>
      <c r="X116" s="17">
        <f t="shared" si="61"/>
        <v>2</v>
      </c>
    </row>
    <row r="117" spans="1:24" ht="16.5" customHeight="1" x14ac:dyDescent="0.15">
      <c r="A117" s="36" t="s">
        <v>55</v>
      </c>
      <c r="B117" s="17">
        <v>2</v>
      </c>
      <c r="C117" s="43"/>
      <c r="D117" s="21"/>
      <c r="E117" s="17">
        <v>0</v>
      </c>
      <c r="F117" s="17">
        <v>0</v>
      </c>
      <c r="G117" s="17">
        <v>0</v>
      </c>
      <c r="H117" s="17">
        <v>0</v>
      </c>
      <c r="I117" s="17">
        <v>0</v>
      </c>
      <c r="J117" s="17">
        <v>0</v>
      </c>
      <c r="K117" s="17">
        <v>0</v>
      </c>
      <c r="L117" s="17">
        <v>0</v>
      </c>
      <c r="M117" s="17">
        <v>0</v>
      </c>
      <c r="N117" s="17">
        <v>0</v>
      </c>
      <c r="O117" s="17">
        <v>0</v>
      </c>
      <c r="P117" s="17">
        <v>1</v>
      </c>
      <c r="Q117" s="17">
        <v>0</v>
      </c>
      <c r="R117" s="17">
        <v>0</v>
      </c>
      <c r="S117" s="17">
        <v>0</v>
      </c>
      <c r="T117" s="17">
        <v>0</v>
      </c>
      <c r="U117" s="17">
        <v>0</v>
      </c>
      <c r="V117" s="17"/>
      <c r="W117" s="17">
        <f>SUM(E117:U117)</f>
        <v>1</v>
      </c>
      <c r="X117" s="17">
        <f>W117*B117</f>
        <v>2</v>
      </c>
    </row>
    <row r="118" spans="1:24" ht="16.5" customHeight="1" x14ac:dyDescent="0.15">
      <c r="A118" s="36" t="s">
        <v>52</v>
      </c>
      <c r="B118" s="17">
        <v>2</v>
      </c>
      <c r="C118" s="43"/>
      <c r="D118" s="21"/>
      <c r="E118" s="17">
        <v>0</v>
      </c>
      <c r="F118" s="17">
        <v>0</v>
      </c>
      <c r="G118" s="17">
        <v>0</v>
      </c>
      <c r="H118" s="17">
        <v>0</v>
      </c>
      <c r="I118" s="17">
        <v>0</v>
      </c>
      <c r="J118" s="17">
        <v>0</v>
      </c>
      <c r="K118" s="17">
        <v>0</v>
      </c>
      <c r="L118" s="17">
        <v>0</v>
      </c>
      <c r="M118" s="17">
        <v>0</v>
      </c>
      <c r="N118" s="17">
        <v>0</v>
      </c>
      <c r="O118" s="17">
        <v>1</v>
      </c>
      <c r="P118" s="17">
        <v>0</v>
      </c>
      <c r="Q118" s="17">
        <v>0</v>
      </c>
      <c r="R118" s="17">
        <v>0</v>
      </c>
      <c r="S118" s="17">
        <v>0</v>
      </c>
      <c r="T118" s="17">
        <v>0</v>
      </c>
      <c r="U118" s="17">
        <v>0</v>
      </c>
      <c r="V118" s="17"/>
      <c r="W118" s="17">
        <f t="shared" si="60"/>
        <v>1</v>
      </c>
      <c r="X118" s="17">
        <f t="shared" si="61"/>
        <v>2</v>
      </c>
    </row>
    <row r="119" spans="1:24" ht="16.5" customHeight="1" x14ac:dyDescent="0.15">
      <c r="A119" s="36" t="s">
        <v>54</v>
      </c>
      <c r="B119" s="17">
        <v>2</v>
      </c>
      <c r="C119" s="43"/>
      <c r="D119" s="21"/>
      <c r="E119" s="17">
        <v>0</v>
      </c>
      <c r="F119" s="17">
        <v>0</v>
      </c>
      <c r="G119" s="17">
        <v>0</v>
      </c>
      <c r="H119" s="17">
        <v>0</v>
      </c>
      <c r="I119" s="17">
        <v>0</v>
      </c>
      <c r="J119" s="17">
        <v>0</v>
      </c>
      <c r="K119" s="17">
        <v>0</v>
      </c>
      <c r="L119" s="17">
        <v>0</v>
      </c>
      <c r="M119" s="17">
        <v>0</v>
      </c>
      <c r="N119" s="17">
        <v>0</v>
      </c>
      <c r="O119" s="17">
        <v>0</v>
      </c>
      <c r="P119" s="17">
        <v>1</v>
      </c>
      <c r="Q119" s="17">
        <v>0</v>
      </c>
      <c r="R119" s="17">
        <v>0</v>
      </c>
      <c r="S119" s="17">
        <v>0</v>
      </c>
      <c r="T119" s="17">
        <v>0</v>
      </c>
      <c r="U119" s="17">
        <v>0</v>
      </c>
      <c r="V119" s="17"/>
      <c r="W119" s="17">
        <f t="shared" si="60"/>
        <v>1</v>
      </c>
      <c r="X119" s="17">
        <f t="shared" si="61"/>
        <v>2</v>
      </c>
    </row>
    <row r="120" spans="1:24" ht="16.5" customHeight="1" x14ac:dyDescent="0.15">
      <c r="A120" s="36" t="s">
        <v>161</v>
      </c>
      <c r="B120" s="17">
        <v>1</v>
      </c>
      <c r="C120" s="43"/>
      <c r="D120" s="21"/>
      <c r="E120" s="17">
        <v>0</v>
      </c>
      <c r="F120" s="17">
        <v>0</v>
      </c>
      <c r="G120" s="17">
        <v>0</v>
      </c>
      <c r="H120" s="17">
        <v>0</v>
      </c>
      <c r="I120" s="17">
        <v>0</v>
      </c>
      <c r="J120" s="17">
        <v>0</v>
      </c>
      <c r="K120" s="17">
        <v>0</v>
      </c>
      <c r="L120" s="17">
        <v>0</v>
      </c>
      <c r="M120" s="17">
        <v>0</v>
      </c>
      <c r="N120" s="17">
        <v>0</v>
      </c>
      <c r="O120" s="17">
        <v>1</v>
      </c>
      <c r="P120" s="17">
        <v>0</v>
      </c>
      <c r="Q120" s="17">
        <v>0</v>
      </c>
      <c r="R120" s="17">
        <v>0</v>
      </c>
      <c r="S120" s="17">
        <v>0</v>
      </c>
      <c r="T120" s="17">
        <v>0</v>
      </c>
      <c r="U120" s="17">
        <v>0</v>
      </c>
      <c r="V120" s="17"/>
      <c r="W120" s="17">
        <f>SUM(E120:U120)</f>
        <v>1</v>
      </c>
      <c r="X120" s="17">
        <f>W120*B120</f>
        <v>1</v>
      </c>
    </row>
    <row r="121" spans="1:24" ht="16.5" customHeight="1" x14ac:dyDescent="0.15">
      <c r="A121" s="36" t="s">
        <v>162</v>
      </c>
      <c r="B121" s="17">
        <v>1</v>
      </c>
      <c r="C121" s="43"/>
      <c r="D121" s="21"/>
      <c r="E121" s="17">
        <v>0</v>
      </c>
      <c r="F121" s="17">
        <v>0</v>
      </c>
      <c r="G121" s="17">
        <v>0</v>
      </c>
      <c r="H121" s="17">
        <v>0</v>
      </c>
      <c r="I121" s="17">
        <v>0</v>
      </c>
      <c r="J121" s="17">
        <v>0</v>
      </c>
      <c r="K121" s="17">
        <v>0</v>
      </c>
      <c r="L121" s="17">
        <v>0</v>
      </c>
      <c r="M121" s="17">
        <v>0</v>
      </c>
      <c r="N121" s="17">
        <v>0</v>
      </c>
      <c r="O121" s="17">
        <v>0</v>
      </c>
      <c r="P121" s="17">
        <v>1</v>
      </c>
      <c r="Q121" s="17">
        <v>0</v>
      </c>
      <c r="R121" s="17">
        <v>0</v>
      </c>
      <c r="S121" s="17">
        <v>0</v>
      </c>
      <c r="T121" s="17">
        <v>0</v>
      </c>
      <c r="U121" s="17">
        <v>0</v>
      </c>
      <c r="V121" s="17"/>
      <c r="W121" s="17">
        <f>SUM(E121:U121)</f>
        <v>1</v>
      </c>
      <c r="X121" s="17">
        <f>W121*B121</f>
        <v>1</v>
      </c>
    </row>
    <row r="122" spans="1:24" ht="16.5" customHeight="1" x14ac:dyDescent="0.15">
      <c r="A122" s="36" t="s">
        <v>15</v>
      </c>
      <c r="B122" s="17">
        <v>2</v>
      </c>
      <c r="C122" s="43"/>
      <c r="D122" s="21"/>
      <c r="E122" s="17">
        <v>0</v>
      </c>
      <c r="F122" s="17">
        <v>0</v>
      </c>
      <c r="G122" s="17">
        <v>0</v>
      </c>
      <c r="H122" s="17">
        <v>0</v>
      </c>
      <c r="I122" s="17">
        <v>0</v>
      </c>
      <c r="J122" s="17">
        <v>0</v>
      </c>
      <c r="K122" s="17">
        <v>0</v>
      </c>
      <c r="L122" s="17">
        <v>0</v>
      </c>
      <c r="M122" s="17">
        <v>0</v>
      </c>
      <c r="N122" s="17">
        <v>0</v>
      </c>
      <c r="O122" s="17">
        <v>0</v>
      </c>
      <c r="P122" s="17">
        <v>1</v>
      </c>
      <c r="Q122" s="17">
        <v>0</v>
      </c>
      <c r="R122" s="17">
        <v>0</v>
      </c>
      <c r="S122" s="17">
        <v>0</v>
      </c>
      <c r="T122" s="17">
        <v>0</v>
      </c>
      <c r="U122" s="17">
        <v>0</v>
      </c>
      <c r="V122" s="17"/>
      <c r="W122" s="17">
        <f t="shared" si="60"/>
        <v>1</v>
      </c>
      <c r="X122" s="17">
        <f t="shared" si="61"/>
        <v>2</v>
      </c>
    </row>
    <row r="123" spans="1:24" ht="16.5" customHeight="1" x14ac:dyDescent="0.15">
      <c r="A123" s="36" t="s">
        <v>59</v>
      </c>
      <c r="B123" s="17">
        <v>2</v>
      </c>
      <c r="C123" s="43"/>
      <c r="D123" s="21"/>
      <c r="E123" s="17">
        <v>0</v>
      </c>
      <c r="F123" s="17">
        <v>0</v>
      </c>
      <c r="G123" s="17">
        <v>1</v>
      </c>
      <c r="H123" s="17">
        <v>0</v>
      </c>
      <c r="I123" s="17">
        <v>0</v>
      </c>
      <c r="J123" s="17">
        <v>0</v>
      </c>
      <c r="K123" s="17">
        <v>0</v>
      </c>
      <c r="L123" s="17">
        <v>0</v>
      </c>
      <c r="M123" s="17">
        <v>0</v>
      </c>
      <c r="N123" s="17">
        <v>0</v>
      </c>
      <c r="O123" s="17">
        <v>0</v>
      </c>
      <c r="P123" s="17">
        <v>0</v>
      </c>
      <c r="Q123" s="17">
        <v>0</v>
      </c>
      <c r="R123" s="17">
        <v>0</v>
      </c>
      <c r="S123" s="17">
        <v>0</v>
      </c>
      <c r="T123" s="17">
        <v>0</v>
      </c>
      <c r="U123" s="17">
        <v>0</v>
      </c>
      <c r="V123" s="17"/>
      <c r="W123" s="17">
        <f>SUM(E123:U123)</f>
        <v>1</v>
      </c>
      <c r="X123" s="17">
        <f>W123*B123</f>
        <v>2</v>
      </c>
    </row>
    <row r="124" spans="1:24" ht="16.5" customHeight="1" x14ac:dyDescent="0.15">
      <c r="A124" s="36" t="s">
        <v>22</v>
      </c>
      <c r="B124" s="17">
        <v>2</v>
      </c>
      <c r="C124" s="43"/>
      <c r="D124" s="21"/>
      <c r="E124" s="17">
        <v>0</v>
      </c>
      <c r="F124" s="17">
        <v>0</v>
      </c>
      <c r="G124" s="17">
        <v>0</v>
      </c>
      <c r="H124" s="17">
        <v>0</v>
      </c>
      <c r="I124" s="17">
        <v>0</v>
      </c>
      <c r="J124" s="17">
        <v>0</v>
      </c>
      <c r="K124" s="17">
        <v>0</v>
      </c>
      <c r="L124" s="17">
        <v>0</v>
      </c>
      <c r="M124" s="17">
        <v>0</v>
      </c>
      <c r="N124" s="17">
        <v>0</v>
      </c>
      <c r="O124" s="17">
        <v>0</v>
      </c>
      <c r="P124" s="17">
        <v>1</v>
      </c>
      <c r="Q124" s="17">
        <v>0</v>
      </c>
      <c r="R124" s="17">
        <v>0</v>
      </c>
      <c r="S124" s="17">
        <v>0</v>
      </c>
      <c r="T124" s="17">
        <v>0</v>
      </c>
      <c r="U124" s="17">
        <v>0</v>
      </c>
      <c r="V124" s="17"/>
      <c r="W124" s="17">
        <f t="shared" si="60"/>
        <v>1</v>
      </c>
      <c r="X124" s="17">
        <f t="shared" si="61"/>
        <v>2</v>
      </c>
    </row>
    <row r="125" spans="1:24" ht="16.5" customHeight="1" x14ac:dyDescent="0.15">
      <c r="A125" s="36" t="s">
        <v>38</v>
      </c>
      <c r="B125" s="17">
        <v>6</v>
      </c>
      <c r="C125" s="43"/>
      <c r="D125" s="21"/>
      <c r="E125" s="17">
        <v>0</v>
      </c>
      <c r="F125" s="17">
        <v>0.25</v>
      </c>
      <c r="G125" s="17">
        <v>0</v>
      </c>
      <c r="H125" s="17">
        <v>0</v>
      </c>
      <c r="I125" s="17">
        <v>0.25</v>
      </c>
      <c r="J125" s="17">
        <v>0</v>
      </c>
      <c r="K125" s="17">
        <v>0</v>
      </c>
      <c r="L125" s="17">
        <v>0</v>
      </c>
      <c r="M125" s="17">
        <v>0</v>
      </c>
      <c r="N125" s="17">
        <v>0</v>
      </c>
      <c r="O125" s="17">
        <v>0</v>
      </c>
      <c r="P125" s="17">
        <v>0</v>
      </c>
      <c r="Q125" s="17">
        <v>0.5</v>
      </c>
      <c r="R125" s="17">
        <v>0.5</v>
      </c>
      <c r="S125" s="17">
        <v>0</v>
      </c>
      <c r="T125" s="17">
        <v>0.5</v>
      </c>
      <c r="U125" s="17">
        <v>0</v>
      </c>
      <c r="V125" s="17"/>
      <c r="W125" s="17">
        <f t="shared" si="60"/>
        <v>2</v>
      </c>
      <c r="X125" s="17">
        <f t="shared" si="61"/>
        <v>12</v>
      </c>
    </row>
    <row r="127" spans="1:24" ht="16.5" customHeight="1" x14ac:dyDescent="0.15">
      <c r="A127" s="27"/>
      <c r="B127" s="17"/>
      <c r="D127" s="21"/>
      <c r="E127" s="17"/>
      <c r="F127" s="17"/>
      <c r="G127" s="17"/>
      <c r="H127" s="17"/>
      <c r="I127" s="17"/>
      <c r="J127" s="17"/>
      <c r="K127" s="17"/>
      <c r="L127" s="17"/>
      <c r="M127" s="17"/>
      <c r="N127" s="17"/>
      <c r="O127" s="17"/>
      <c r="P127" s="17"/>
      <c r="Q127" s="17"/>
      <c r="R127" s="17"/>
      <c r="S127" s="17"/>
      <c r="T127" s="17"/>
      <c r="U127" s="17"/>
      <c r="V127" s="17"/>
      <c r="W127" s="17"/>
      <c r="X127" s="17"/>
    </row>
    <row r="128" spans="1:24" ht="16.5" customHeight="1" x14ac:dyDescent="0.15">
      <c r="A128" s="21" t="s">
        <v>119</v>
      </c>
      <c r="B128" s="17"/>
      <c r="D128" s="21"/>
      <c r="E128" s="17"/>
      <c r="F128" s="17"/>
      <c r="G128" s="17"/>
      <c r="H128" s="17"/>
      <c r="I128" s="17"/>
      <c r="J128" s="17"/>
      <c r="K128" s="17"/>
      <c r="L128" s="17"/>
      <c r="M128" s="17"/>
      <c r="N128" s="17"/>
      <c r="O128" s="17"/>
      <c r="P128" s="17"/>
      <c r="Q128" s="17"/>
      <c r="R128" s="17"/>
      <c r="S128" s="17"/>
      <c r="T128" s="17"/>
      <c r="U128" s="17"/>
      <c r="V128" s="17"/>
      <c r="W128" s="17"/>
      <c r="X128" s="17"/>
    </row>
    <row r="129" spans="1:25" ht="16.5" customHeight="1" x14ac:dyDescent="0.15">
      <c r="A129" s="37" t="s">
        <v>81</v>
      </c>
      <c r="B129" s="17"/>
      <c r="D129" s="21"/>
      <c r="E129" s="17"/>
      <c r="F129" s="17"/>
      <c r="G129" s="17"/>
      <c r="H129" s="17"/>
      <c r="I129" s="17"/>
      <c r="J129" s="17"/>
      <c r="K129" s="17"/>
      <c r="L129" s="17"/>
      <c r="M129" s="17"/>
      <c r="N129" s="17"/>
      <c r="O129" s="17"/>
      <c r="P129" s="17"/>
      <c r="Q129" s="17"/>
      <c r="R129" s="17"/>
      <c r="S129" s="17"/>
      <c r="T129" s="17"/>
      <c r="U129" s="17"/>
      <c r="V129" s="17"/>
      <c r="W129" s="17"/>
      <c r="X129" s="17"/>
    </row>
    <row r="130" spans="1:25" ht="16.5" customHeight="1" x14ac:dyDescent="0.15">
      <c r="A130" s="55" t="s">
        <v>178</v>
      </c>
      <c r="B130" s="17"/>
      <c r="D130" s="21"/>
      <c r="E130" s="17"/>
      <c r="F130" s="17"/>
      <c r="G130" s="17"/>
      <c r="H130" s="17"/>
      <c r="I130" s="17"/>
      <c r="J130" s="17"/>
      <c r="K130" s="17"/>
      <c r="L130" s="17"/>
      <c r="M130" s="17"/>
      <c r="N130" s="17"/>
      <c r="O130" s="17"/>
      <c r="P130" s="17"/>
      <c r="Q130" s="17"/>
      <c r="R130" s="17"/>
      <c r="S130" s="17"/>
      <c r="T130" s="17"/>
      <c r="U130" s="17"/>
      <c r="V130" s="17"/>
      <c r="W130" s="17"/>
      <c r="X130" s="17"/>
    </row>
    <row r="131" spans="1:25" ht="16.5" customHeight="1" x14ac:dyDescent="0.15">
      <c r="A131" s="55" t="s">
        <v>179</v>
      </c>
      <c r="B131" s="17"/>
      <c r="D131" s="21"/>
      <c r="E131" s="17"/>
      <c r="F131" s="17"/>
      <c r="G131" s="17"/>
      <c r="H131" s="17"/>
      <c r="I131" s="17"/>
      <c r="J131" s="17"/>
      <c r="K131" s="17"/>
      <c r="L131" s="17"/>
      <c r="M131" s="17"/>
      <c r="N131" s="17"/>
      <c r="O131" s="17"/>
      <c r="P131" s="17"/>
      <c r="Q131" s="17"/>
      <c r="R131" s="17"/>
      <c r="S131" s="17"/>
      <c r="T131" s="17"/>
      <c r="U131" s="17"/>
      <c r="V131" s="17"/>
      <c r="W131" s="17"/>
      <c r="X131" s="17"/>
      <c r="Y131" s="57" t="s">
        <v>174</v>
      </c>
    </row>
    <row r="132" spans="1:25" ht="15.75" customHeight="1" x14ac:dyDescent="0.15">
      <c r="A132" s="36" t="s">
        <v>81</v>
      </c>
      <c r="B132" s="43"/>
      <c r="C132" s="43"/>
      <c r="E132" s="39">
        <v>0</v>
      </c>
      <c r="F132" s="39">
        <v>0</v>
      </c>
      <c r="G132" s="39">
        <v>0</v>
      </c>
      <c r="H132" s="39">
        <v>0</v>
      </c>
      <c r="I132" s="39">
        <v>0</v>
      </c>
      <c r="J132" s="39">
        <v>0</v>
      </c>
      <c r="K132" s="39">
        <v>0</v>
      </c>
      <c r="L132" s="39">
        <v>0</v>
      </c>
      <c r="M132" s="39">
        <v>0</v>
      </c>
      <c r="N132" s="39">
        <v>0</v>
      </c>
      <c r="O132" s="39">
        <v>0</v>
      </c>
      <c r="P132" s="39">
        <v>1</v>
      </c>
      <c r="Q132" s="39">
        <v>0</v>
      </c>
      <c r="R132" s="39">
        <v>0</v>
      </c>
      <c r="S132" s="39">
        <v>0</v>
      </c>
      <c r="T132" s="39">
        <v>0</v>
      </c>
      <c r="U132" s="39">
        <v>0</v>
      </c>
      <c r="V132" s="39"/>
      <c r="W132" s="39">
        <f>SUM(E132:U132)</f>
        <v>1</v>
      </c>
      <c r="X132" s="39">
        <f>W132*B132</f>
        <v>0</v>
      </c>
      <c r="Y132" s="44"/>
    </row>
    <row r="133" spans="1:25" ht="15.75" customHeight="1" x14ac:dyDescent="0.15">
      <c r="A133" s="36" t="s">
        <v>81</v>
      </c>
      <c r="B133" s="43"/>
      <c r="C133" s="43"/>
      <c r="E133" s="39">
        <v>0</v>
      </c>
      <c r="F133" s="39">
        <v>0</v>
      </c>
      <c r="G133" s="39">
        <v>0</v>
      </c>
      <c r="H133" s="39">
        <v>0</v>
      </c>
      <c r="I133" s="39">
        <v>0</v>
      </c>
      <c r="J133" s="39">
        <v>0</v>
      </c>
      <c r="K133" s="39">
        <v>0</v>
      </c>
      <c r="L133" s="39">
        <v>0</v>
      </c>
      <c r="M133" s="39">
        <v>0</v>
      </c>
      <c r="N133" s="39">
        <v>0</v>
      </c>
      <c r="O133" s="39">
        <v>0</v>
      </c>
      <c r="P133" s="39">
        <v>1</v>
      </c>
      <c r="Q133" s="39">
        <v>0</v>
      </c>
      <c r="R133" s="39">
        <v>0</v>
      </c>
      <c r="S133" s="39">
        <v>0</v>
      </c>
      <c r="T133" s="39">
        <v>0</v>
      </c>
      <c r="U133" s="39">
        <v>0</v>
      </c>
      <c r="V133" s="39"/>
      <c r="W133" s="39">
        <f>SUM(E133:U133)</f>
        <v>1</v>
      </c>
      <c r="X133" s="39">
        <f>W133*B133</f>
        <v>0</v>
      </c>
      <c r="Y133" s="44"/>
    </row>
    <row r="134" spans="1:25" ht="15.75" customHeight="1" x14ac:dyDescent="0.15">
      <c r="A134" s="36" t="s">
        <v>81</v>
      </c>
      <c r="B134" s="43"/>
      <c r="C134" s="43"/>
      <c r="E134" s="39">
        <v>0</v>
      </c>
      <c r="F134" s="39">
        <v>0</v>
      </c>
      <c r="G134" s="39">
        <v>0</v>
      </c>
      <c r="H134" s="39">
        <v>0</v>
      </c>
      <c r="I134" s="39">
        <v>0</v>
      </c>
      <c r="J134" s="39">
        <v>0</v>
      </c>
      <c r="K134" s="39">
        <v>0</v>
      </c>
      <c r="L134" s="39">
        <v>0</v>
      </c>
      <c r="M134" s="39">
        <v>0</v>
      </c>
      <c r="N134" s="39">
        <v>0</v>
      </c>
      <c r="O134" s="39">
        <v>0</v>
      </c>
      <c r="P134" s="39">
        <v>1</v>
      </c>
      <c r="Q134" s="39">
        <v>0</v>
      </c>
      <c r="R134" s="39">
        <v>0</v>
      </c>
      <c r="S134" s="39">
        <v>0</v>
      </c>
      <c r="T134" s="39">
        <v>0</v>
      </c>
      <c r="U134" s="39">
        <v>0</v>
      </c>
      <c r="V134" s="39"/>
      <c r="W134" s="39">
        <f>SUM(E134:U134)</f>
        <v>1</v>
      </c>
      <c r="X134" s="39">
        <f>W134*B134</f>
        <v>0</v>
      </c>
      <c r="Y134" s="44"/>
    </row>
    <row r="135" spans="1:25" ht="15.75" customHeight="1" x14ac:dyDescent="0.15">
      <c r="A135" s="36" t="s">
        <v>81</v>
      </c>
      <c r="B135" s="43"/>
      <c r="C135" s="43"/>
      <c r="E135" s="39">
        <v>0</v>
      </c>
      <c r="F135" s="39">
        <v>0</v>
      </c>
      <c r="G135" s="39">
        <v>0</v>
      </c>
      <c r="H135" s="39">
        <v>0</v>
      </c>
      <c r="I135" s="39">
        <v>0</v>
      </c>
      <c r="J135" s="39">
        <v>0</v>
      </c>
      <c r="K135" s="39">
        <v>0</v>
      </c>
      <c r="L135" s="39">
        <v>0</v>
      </c>
      <c r="M135" s="39">
        <v>0</v>
      </c>
      <c r="N135" s="39">
        <v>0</v>
      </c>
      <c r="O135" s="39">
        <v>0</v>
      </c>
      <c r="P135" s="39">
        <v>1</v>
      </c>
      <c r="Q135" s="39">
        <v>0</v>
      </c>
      <c r="R135" s="39">
        <v>0</v>
      </c>
      <c r="S135" s="39">
        <v>0</v>
      </c>
      <c r="T135" s="39">
        <v>0</v>
      </c>
      <c r="U135" s="39">
        <v>0</v>
      </c>
      <c r="V135" s="39"/>
      <c r="W135" s="39">
        <f t="shared" ref="W135:W142" si="62">SUM(E135:U135)</f>
        <v>1</v>
      </c>
      <c r="X135" s="39">
        <f>W135*B135</f>
        <v>0</v>
      </c>
      <c r="Y135" s="44"/>
    </row>
    <row r="136" spans="1:25" ht="15.75" customHeight="1" x14ac:dyDescent="0.15">
      <c r="A136" s="36"/>
      <c r="B136" s="17"/>
      <c r="E136" s="39"/>
      <c r="F136" s="39"/>
      <c r="G136" s="39"/>
      <c r="H136" s="39"/>
      <c r="I136" s="39"/>
      <c r="J136" s="39"/>
      <c r="K136" s="39"/>
      <c r="L136" s="39"/>
      <c r="M136" s="39"/>
      <c r="N136" s="39"/>
      <c r="O136" s="39"/>
      <c r="P136" s="39"/>
      <c r="Q136" s="39"/>
      <c r="R136" s="39"/>
      <c r="S136" s="39"/>
      <c r="T136" s="39"/>
      <c r="U136" s="39"/>
      <c r="V136" s="39"/>
      <c r="W136" s="39"/>
      <c r="X136" s="39"/>
      <c r="Y136" s="20"/>
    </row>
    <row r="137" spans="1:25" ht="15.75" customHeight="1" x14ac:dyDescent="0.15">
      <c r="A137" s="37" t="s">
        <v>120</v>
      </c>
      <c r="B137" s="17"/>
      <c r="E137" s="39"/>
      <c r="F137" s="39"/>
      <c r="G137" s="39"/>
      <c r="H137" s="39"/>
      <c r="I137" s="39"/>
      <c r="J137" s="39"/>
      <c r="K137" s="39"/>
      <c r="L137" s="39"/>
      <c r="M137" s="39"/>
      <c r="N137" s="39"/>
      <c r="O137" s="39"/>
      <c r="P137" s="39"/>
      <c r="Q137" s="39"/>
      <c r="R137" s="39"/>
      <c r="S137" s="39"/>
      <c r="T137" s="39"/>
      <c r="U137" s="39"/>
      <c r="V137" s="39"/>
      <c r="W137" s="39"/>
      <c r="X137" s="39"/>
      <c r="Y137" s="28"/>
    </row>
    <row r="138" spans="1:25" ht="15.75" customHeight="1" x14ac:dyDescent="0.15">
      <c r="A138" s="55" t="s">
        <v>180</v>
      </c>
      <c r="B138" s="17"/>
      <c r="E138" s="39"/>
      <c r="F138" s="39"/>
      <c r="G138" s="39"/>
      <c r="H138" s="39"/>
      <c r="I138" s="39"/>
      <c r="J138" s="39"/>
      <c r="K138" s="39"/>
      <c r="L138" s="39"/>
      <c r="M138" s="39"/>
      <c r="N138" s="39"/>
      <c r="O138" s="39"/>
      <c r="P138" s="39"/>
      <c r="Q138" s="39"/>
      <c r="R138" s="39"/>
      <c r="S138" s="39"/>
      <c r="T138" s="39"/>
      <c r="U138" s="39"/>
      <c r="V138" s="39"/>
      <c r="W138" s="39"/>
      <c r="X138" s="39"/>
      <c r="Y138" s="28"/>
    </row>
    <row r="139" spans="1:25" ht="15.75" customHeight="1" x14ac:dyDescent="0.15">
      <c r="A139" s="55" t="s">
        <v>179</v>
      </c>
      <c r="B139" s="17"/>
      <c r="E139" s="39"/>
      <c r="F139" s="39"/>
      <c r="G139" s="39"/>
      <c r="H139" s="39"/>
      <c r="I139" s="39"/>
      <c r="J139" s="39"/>
      <c r="K139" s="39"/>
      <c r="L139" s="39"/>
      <c r="M139" s="39"/>
      <c r="N139" s="39"/>
      <c r="O139" s="39"/>
      <c r="P139" s="39"/>
      <c r="Q139" s="39"/>
      <c r="R139" s="39"/>
      <c r="S139" s="39"/>
      <c r="T139" s="39"/>
      <c r="U139" s="39"/>
      <c r="V139" s="39"/>
      <c r="W139" s="39"/>
      <c r="X139" s="39"/>
      <c r="Y139" s="57" t="s">
        <v>174</v>
      </c>
    </row>
    <row r="140" spans="1:25" ht="16.5" customHeight="1" x14ac:dyDescent="0.15">
      <c r="A140" s="36" t="s">
        <v>65</v>
      </c>
      <c r="B140" s="43"/>
      <c r="C140" s="43"/>
      <c r="E140" s="39">
        <v>0</v>
      </c>
      <c r="F140" s="39">
        <v>0</v>
      </c>
      <c r="G140" s="39">
        <v>0</v>
      </c>
      <c r="H140" s="39">
        <v>0</v>
      </c>
      <c r="I140" s="39">
        <v>0</v>
      </c>
      <c r="J140" s="39">
        <v>0</v>
      </c>
      <c r="K140" s="39">
        <v>0</v>
      </c>
      <c r="L140" s="39">
        <v>0</v>
      </c>
      <c r="M140" s="39">
        <v>0</v>
      </c>
      <c r="N140" s="39">
        <v>0</v>
      </c>
      <c r="O140" s="39">
        <v>0</v>
      </c>
      <c r="P140" s="39">
        <v>1</v>
      </c>
      <c r="Q140" s="39">
        <v>0</v>
      </c>
      <c r="R140" s="39">
        <v>0</v>
      </c>
      <c r="S140" s="39">
        <v>0</v>
      </c>
      <c r="T140" s="39">
        <v>0</v>
      </c>
      <c r="U140" s="39">
        <v>0</v>
      </c>
      <c r="V140" s="39"/>
      <c r="W140" s="39">
        <f t="shared" ref="W140:W141" si="63">SUM(E140:U140)</f>
        <v>1</v>
      </c>
      <c r="X140" s="39">
        <f>W140*B140</f>
        <v>0</v>
      </c>
      <c r="Y140" s="44"/>
    </row>
    <row r="141" spans="1:25" ht="16.5" customHeight="1" x14ac:dyDescent="0.15">
      <c r="A141" s="36" t="s">
        <v>65</v>
      </c>
      <c r="B141" s="43"/>
      <c r="C141" s="43"/>
      <c r="E141" s="39">
        <v>0</v>
      </c>
      <c r="F141" s="39">
        <v>0</v>
      </c>
      <c r="G141" s="39">
        <v>0</v>
      </c>
      <c r="H141" s="39">
        <v>0</v>
      </c>
      <c r="I141" s="39">
        <v>0</v>
      </c>
      <c r="J141" s="39">
        <v>0</v>
      </c>
      <c r="K141" s="39">
        <v>0</v>
      </c>
      <c r="L141" s="39">
        <v>0</v>
      </c>
      <c r="M141" s="39">
        <v>0</v>
      </c>
      <c r="N141" s="39">
        <v>0</v>
      </c>
      <c r="O141" s="39">
        <v>0</v>
      </c>
      <c r="P141" s="39">
        <v>1</v>
      </c>
      <c r="Q141" s="39">
        <v>0</v>
      </c>
      <c r="R141" s="39">
        <v>0</v>
      </c>
      <c r="S141" s="39">
        <v>0</v>
      </c>
      <c r="T141" s="39">
        <v>0</v>
      </c>
      <c r="U141" s="39">
        <v>0</v>
      </c>
      <c r="V141" s="39"/>
      <c r="W141" s="39">
        <f t="shared" si="63"/>
        <v>1</v>
      </c>
      <c r="X141" s="39">
        <f>W141*B141</f>
        <v>0</v>
      </c>
      <c r="Y141" s="44"/>
    </row>
    <row r="142" spans="1:25" ht="16.5" customHeight="1" x14ac:dyDescent="0.15">
      <c r="A142" s="36" t="s">
        <v>65</v>
      </c>
      <c r="B142" s="43"/>
      <c r="C142" s="43"/>
      <c r="E142" s="39">
        <v>0</v>
      </c>
      <c r="F142" s="39">
        <v>0</v>
      </c>
      <c r="G142" s="39">
        <v>0</v>
      </c>
      <c r="H142" s="39">
        <v>0</v>
      </c>
      <c r="I142" s="39">
        <v>0</v>
      </c>
      <c r="J142" s="39">
        <v>0</v>
      </c>
      <c r="K142" s="39">
        <v>0</v>
      </c>
      <c r="L142" s="39">
        <v>0</v>
      </c>
      <c r="M142" s="39">
        <v>0</v>
      </c>
      <c r="N142" s="39">
        <v>0</v>
      </c>
      <c r="O142" s="39">
        <v>0</v>
      </c>
      <c r="P142" s="39">
        <v>1</v>
      </c>
      <c r="Q142" s="39">
        <v>0</v>
      </c>
      <c r="R142" s="39">
        <v>0</v>
      </c>
      <c r="S142" s="39">
        <v>0</v>
      </c>
      <c r="T142" s="39">
        <v>0</v>
      </c>
      <c r="U142" s="39">
        <v>0</v>
      </c>
      <c r="V142" s="39"/>
      <c r="W142" s="39">
        <f t="shared" si="62"/>
        <v>1</v>
      </c>
      <c r="X142" s="39">
        <f>W142*B142</f>
        <v>0</v>
      </c>
      <c r="Y142" s="44"/>
    </row>
    <row r="143" spans="1:25" ht="16.5" customHeight="1" x14ac:dyDescent="0.15">
      <c r="A143" s="36" t="s">
        <v>65</v>
      </c>
      <c r="B143" s="43"/>
      <c r="C143" s="43"/>
      <c r="E143" s="39">
        <v>0</v>
      </c>
      <c r="F143" s="39">
        <v>0</v>
      </c>
      <c r="G143" s="39">
        <v>0</v>
      </c>
      <c r="H143" s="39">
        <v>0</v>
      </c>
      <c r="I143" s="39">
        <v>0</v>
      </c>
      <c r="J143" s="39">
        <v>0</v>
      </c>
      <c r="K143" s="39">
        <v>0</v>
      </c>
      <c r="L143" s="39">
        <v>0</v>
      </c>
      <c r="M143" s="39">
        <v>0</v>
      </c>
      <c r="N143" s="39">
        <v>0</v>
      </c>
      <c r="O143" s="39">
        <v>0</v>
      </c>
      <c r="P143" s="39">
        <v>1</v>
      </c>
      <c r="Q143" s="39">
        <v>0</v>
      </c>
      <c r="R143" s="39">
        <v>0</v>
      </c>
      <c r="S143" s="39">
        <v>0</v>
      </c>
      <c r="T143" s="39">
        <v>0</v>
      </c>
      <c r="U143" s="39">
        <v>0</v>
      </c>
      <c r="V143" s="39"/>
      <c r="W143" s="39">
        <f>SUM(E143:U143)</f>
        <v>1</v>
      </c>
      <c r="X143" s="39">
        <f>W143*B143</f>
        <v>0</v>
      </c>
      <c r="Y143" s="44"/>
    </row>
    <row r="144" spans="1:25" ht="16.5" customHeight="1" x14ac:dyDescent="0.15">
      <c r="A144" s="37"/>
      <c r="B144" s="17"/>
      <c r="E144" s="39"/>
      <c r="F144" s="39"/>
      <c r="G144" s="39"/>
      <c r="H144" s="39"/>
      <c r="I144" s="39"/>
      <c r="J144" s="39"/>
      <c r="K144" s="39"/>
      <c r="L144" s="39"/>
      <c r="M144" s="39"/>
      <c r="N144" s="39"/>
      <c r="O144" s="39"/>
      <c r="P144" s="39"/>
      <c r="Q144" s="39"/>
      <c r="R144" s="39"/>
      <c r="S144" s="39"/>
      <c r="T144" s="39"/>
      <c r="U144" s="39"/>
      <c r="V144" s="39"/>
      <c r="W144" s="39"/>
      <c r="X144" s="39"/>
      <c r="Y144" s="20"/>
    </row>
    <row r="145" spans="1:24" ht="16.5" customHeight="1" x14ac:dyDescent="0.15">
      <c r="A145" s="37" t="s">
        <v>121</v>
      </c>
      <c r="B145" s="40">
        <v>1</v>
      </c>
      <c r="C145" s="43"/>
      <c r="E145" s="17">
        <v>0</v>
      </c>
      <c r="F145" s="17">
        <v>0</v>
      </c>
      <c r="G145" s="17">
        <v>0</v>
      </c>
      <c r="H145" s="17">
        <v>0</v>
      </c>
      <c r="I145" s="17">
        <v>0</v>
      </c>
      <c r="J145" s="17">
        <v>0</v>
      </c>
      <c r="K145" s="17">
        <v>0</v>
      </c>
      <c r="L145" s="17">
        <v>0</v>
      </c>
      <c r="M145" s="17">
        <v>0</v>
      </c>
      <c r="N145" s="17">
        <v>0</v>
      </c>
      <c r="O145" s="17">
        <v>0</v>
      </c>
      <c r="P145" s="17">
        <v>0</v>
      </c>
      <c r="Q145" s="17">
        <v>0</v>
      </c>
      <c r="R145" s="17">
        <v>0</v>
      </c>
      <c r="S145" s="17">
        <v>0.25</v>
      </c>
      <c r="T145" s="17">
        <v>0</v>
      </c>
      <c r="U145" s="17">
        <v>0.25</v>
      </c>
      <c r="V145" s="17"/>
      <c r="W145" s="17">
        <f>SUM(E145:U145)</f>
        <v>0.5</v>
      </c>
      <c r="X145" s="41">
        <f>W145*B145</f>
        <v>0.5</v>
      </c>
    </row>
    <row r="146" spans="1:24" ht="16.5" customHeight="1" x14ac:dyDescent="0.15">
      <c r="A146" s="35" t="s">
        <v>181</v>
      </c>
      <c r="B146" s="33"/>
      <c r="C146" s="34"/>
      <c r="D146" s="33"/>
    </row>
    <row r="147" spans="1:24" ht="16.5" customHeight="1" x14ac:dyDescent="0.15">
      <c r="A147" s="35" t="s">
        <v>183</v>
      </c>
    </row>
    <row r="148" spans="1:24" ht="16.5" customHeight="1" x14ac:dyDescent="0.15">
      <c r="A148" s="35" t="s">
        <v>182</v>
      </c>
    </row>
  </sheetData>
  <sheetProtection sheet="1" objects="1" scenarios="1"/>
  <mergeCells count="2">
    <mergeCell ref="E1:U1"/>
    <mergeCell ref="B1:C1"/>
  </mergeCells>
  <phoneticPr fontId="3"/>
  <conditionalFormatting sqref="E1:U26 E27:V27 AB27:AR37 E127:U1048576">
    <cfRule type="cellIs" dxfId="1" priority="10" operator="equal">
      <formula>0</formula>
    </cfRule>
  </conditionalFormatting>
  <conditionalFormatting sqref="E28:U125">
    <cfRule type="cellIs" dxfId="0" priority="1" operator="equal">
      <formula>0</formula>
    </cfRule>
  </conditionalFormatting>
  <dataValidations count="4">
    <dataValidation type="whole" errorStyle="warning" allowBlank="1" showInputMessage="1" showErrorMessage="1" errorTitle="TOEICスコアが正しくありません" error="10～990点で入力してください。" sqref="C145" xr:uid="{D5993793-B01A-4EEA-836A-35AC8547E756}">
      <formula1>10</formula1>
      <formula2>990</formula2>
    </dataValidation>
    <dataValidation type="whole" errorStyle="warning" allowBlank="1" showErrorMessage="1" errorTitle="正しい点数を入力してください" error="60～100点で入力してください。" sqref="C127:C143 C6:C125" xr:uid="{F7DF5944-B7DD-4C12-A9E5-6C779AC91DCE}">
      <formula1>60</formula1>
      <formula2>100</formula2>
    </dataValidation>
    <dataValidation type="list" allowBlank="1" sqref="A30:A38" xr:uid="{F5538250-6A6B-4262-BA2E-E387F7882BE5}">
      <formula1>$AA$28:$AA$34</formula1>
    </dataValidation>
    <dataValidation allowBlank="1" sqref="A27:A29" xr:uid="{40F73AAC-989C-413D-A240-39FDEDF64037}"/>
  </dataValidations>
  <printOptions horizontalCentered="1"/>
  <pageMargins left="0.59055118110236227" right="0.47244094488188981" top="0.59055118110236227" bottom="0.48" header="0.51181102362204722" footer="0.49"/>
  <pageSetup paperSize="9" scale="50" fitToHeight="2" orientation="portrait" r:id="rId1"/>
  <headerFooter alignWithMargins="0"/>
  <ignoredErrors>
    <ignoredError sqref="W6"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autoPageBreaks="0" fitToPage="1"/>
  </sheetPr>
  <dimension ref="A2:S64"/>
  <sheetViews>
    <sheetView showGridLines="0" zoomScaleNormal="100" workbookViewId="0">
      <selection activeCell="C2" sqref="C2:D2"/>
    </sheetView>
  </sheetViews>
  <sheetFormatPr defaultRowHeight="13.5" x14ac:dyDescent="0.15"/>
  <cols>
    <col min="1" max="1" width="3.375" customWidth="1"/>
    <col min="2" max="5" width="9.5" customWidth="1"/>
    <col min="6" max="6" width="12" customWidth="1"/>
    <col min="7" max="7" width="9.5" style="3" customWidth="1"/>
    <col min="8" max="10" width="9.5" customWidth="1"/>
  </cols>
  <sheetData>
    <row r="2" spans="2:11" x14ac:dyDescent="0.15">
      <c r="B2" s="4" t="s">
        <v>152</v>
      </c>
      <c r="C2" s="63"/>
      <c r="D2" s="64"/>
      <c r="E2" s="4" t="s">
        <v>106</v>
      </c>
      <c r="F2" s="63"/>
      <c r="G2" s="72"/>
      <c r="H2" s="72"/>
      <c r="I2" s="72"/>
      <c r="J2" s="64"/>
    </row>
    <row r="3" spans="2:11" ht="16.5" customHeight="1" x14ac:dyDescent="0.15">
      <c r="B3" s="3"/>
      <c r="C3" s="3"/>
      <c r="D3" s="3"/>
      <c r="E3" s="3"/>
      <c r="F3" s="3"/>
      <c r="H3" s="3"/>
      <c r="I3" s="3"/>
    </row>
    <row r="4" spans="2:11" x14ac:dyDescent="0.15">
      <c r="B4" s="70" t="s">
        <v>108</v>
      </c>
      <c r="C4" s="70"/>
      <c r="D4" s="70"/>
      <c r="E4" s="70"/>
      <c r="G4" s="46" t="s">
        <v>213</v>
      </c>
      <c r="H4" t="s">
        <v>109</v>
      </c>
    </row>
    <row r="5" spans="2:11" s="3" customFormat="1" x14ac:dyDescent="0.15">
      <c r="B5" s="5"/>
      <c r="C5" s="5" t="s">
        <v>69</v>
      </c>
      <c r="D5" s="5" t="s">
        <v>70</v>
      </c>
      <c r="E5" s="5" t="s">
        <v>24</v>
      </c>
      <c r="G5" s="1"/>
      <c r="H5" s="5" t="s">
        <v>69</v>
      </c>
      <c r="I5" s="5" t="s">
        <v>70</v>
      </c>
      <c r="J5" s="5" t="s">
        <v>68</v>
      </c>
    </row>
    <row r="6" spans="2:11" x14ac:dyDescent="0.15">
      <c r="B6" s="3" t="s">
        <v>16</v>
      </c>
      <c r="C6" s="6">
        <f t="shared" ref="C6:C12" si="0">E6/D6</f>
        <v>0</v>
      </c>
      <c r="D6" s="7">
        <f>C56</f>
        <v>1400</v>
      </c>
      <c r="E6" s="7">
        <f>SUM(達成度計算!$E$3:$F$3)</f>
        <v>0</v>
      </c>
      <c r="G6" s="3" t="s">
        <v>16</v>
      </c>
      <c r="H6" s="6">
        <f>IFERROR(J6/I6,"---")</f>
        <v>0</v>
      </c>
      <c r="I6" s="7">
        <f>VLOOKUP($G$4,$B$49:$I$64,2,FALSE)</f>
        <v>200</v>
      </c>
      <c r="J6" s="8">
        <f>E6</f>
        <v>0</v>
      </c>
      <c r="K6" t="s">
        <v>107</v>
      </c>
    </row>
    <row r="7" spans="2:11" x14ac:dyDescent="0.15">
      <c r="B7" s="3" t="s">
        <v>17</v>
      </c>
      <c r="C7" s="6">
        <f t="shared" si="0"/>
        <v>0</v>
      </c>
      <c r="D7" s="7">
        <f>D56</f>
        <v>2025</v>
      </c>
      <c r="E7" s="7">
        <f>SUM(達成度計算!$G$3:$I$3)</f>
        <v>0</v>
      </c>
      <c r="G7" s="3" t="s">
        <v>17</v>
      </c>
      <c r="H7" s="6">
        <f t="shared" ref="H7:H8" si="1">IFERROR(J7/I7,"---")</f>
        <v>0</v>
      </c>
      <c r="I7" s="7">
        <f>VLOOKUP($G$4,$B$49:$I$64,3,FALSE)</f>
        <v>200</v>
      </c>
      <c r="J7" s="8">
        <f t="shared" ref="J7:J12" si="2">E7</f>
        <v>0</v>
      </c>
      <c r="K7" t="s">
        <v>110</v>
      </c>
    </row>
    <row r="8" spans="2:11" x14ac:dyDescent="0.15">
      <c r="B8" s="3" t="s">
        <v>18</v>
      </c>
      <c r="C8" s="6">
        <f t="shared" si="0"/>
        <v>0</v>
      </c>
      <c r="D8" s="7">
        <f>E56</f>
        <v>4200</v>
      </c>
      <c r="E8" s="7">
        <f>SUM(達成度計算!$J$3:$L$3)</f>
        <v>0</v>
      </c>
      <c r="G8" s="3" t="s">
        <v>18</v>
      </c>
      <c r="H8" s="6">
        <f t="shared" si="1"/>
        <v>0</v>
      </c>
      <c r="I8" s="7">
        <f>VLOOKUP($G$4,$B$49:$I$64,4,FALSE)</f>
        <v>1700</v>
      </c>
      <c r="J8" s="8">
        <f t="shared" si="2"/>
        <v>0</v>
      </c>
      <c r="K8" t="s">
        <v>111</v>
      </c>
    </row>
    <row r="9" spans="2:11" x14ac:dyDescent="0.15">
      <c r="B9" s="3" t="s">
        <v>19</v>
      </c>
      <c r="C9" s="6">
        <f t="shared" si="0"/>
        <v>0</v>
      </c>
      <c r="D9" s="7">
        <f>F56</f>
        <v>6400</v>
      </c>
      <c r="E9" s="7">
        <f>SUM(達成度計算!$M$3:$P$3)</f>
        <v>0</v>
      </c>
      <c r="G9" s="3" t="s">
        <v>19</v>
      </c>
      <c r="H9" s="6" t="str">
        <f>IFERROR(J9/I9,"---")</f>
        <v>---</v>
      </c>
      <c r="I9" s="7">
        <f>VLOOKUP($G$4,$B$49:$I$64,5,FALSE)</f>
        <v>0</v>
      </c>
      <c r="J9" s="8">
        <f t="shared" si="2"/>
        <v>0</v>
      </c>
      <c r="K9" t="s">
        <v>112</v>
      </c>
    </row>
    <row r="10" spans="2:11" x14ac:dyDescent="0.15">
      <c r="B10" s="3" t="s">
        <v>20</v>
      </c>
      <c r="C10" s="6">
        <f t="shared" si="0"/>
        <v>0</v>
      </c>
      <c r="D10" s="7">
        <f>G56</f>
        <v>2300</v>
      </c>
      <c r="E10" s="7">
        <f>SUM(達成度計算!$Q$3:$S$3)</f>
        <v>0</v>
      </c>
      <c r="G10" s="3" t="s">
        <v>20</v>
      </c>
      <c r="H10" s="6" t="str">
        <f>IFERROR(J10/I10,"---")</f>
        <v>---</v>
      </c>
      <c r="I10" s="7">
        <f>VLOOKUP($G$4,$B$49:$I$64,6,FALSE)</f>
        <v>0</v>
      </c>
      <c r="J10" s="8">
        <f t="shared" si="2"/>
        <v>0</v>
      </c>
      <c r="K10" t="s">
        <v>113</v>
      </c>
    </row>
    <row r="11" spans="2:11" x14ac:dyDescent="0.15">
      <c r="B11" s="1" t="s">
        <v>21</v>
      </c>
      <c r="C11" s="9">
        <f t="shared" si="0"/>
        <v>0</v>
      </c>
      <c r="D11" s="10">
        <f>H56</f>
        <v>1475</v>
      </c>
      <c r="E11" s="10">
        <f>SUM(達成度計算!$T$3:$U$3)</f>
        <v>0</v>
      </c>
      <c r="G11" s="1" t="s">
        <v>21</v>
      </c>
      <c r="H11" s="9">
        <f>IFERROR(J11/I11,"---")</f>
        <v>0</v>
      </c>
      <c r="I11" s="7">
        <f>VLOOKUP($G$4,$B$49:$I$64,7,FALSE)</f>
        <v>300</v>
      </c>
      <c r="J11" s="11">
        <f t="shared" si="2"/>
        <v>0</v>
      </c>
      <c r="K11" t="s">
        <v>114</v>
      </c>
    </row>
    <row r="12" spans="2:11" ht="13.5" customHeight="1" x14ac:dyDescent="0.15">
      <c r="B12" s="12" t="s">
        <v>71</v>
      </c>
      <c r="C12" s="9">
        <f t="shared" si="0"/>
        <v>0</v>
      </c>
      <c r="D12" s="10">
        <f>SUM(D6:D11)</f>
        <v>17800</v>
      </c>
      <c r="E12" s="10">
        <f>SUM(達成度計算!$E$3:$U$3)</f>
        <v>0</v>
      </c>
      <c r="G12" s="12" t="s">
        <v>71</v>
      </c>
      <c r="H12" s="9">
        <f t="shared" ref="H6:H12" si="3">J12/I12</f>
        <v>0</v>
      </c>
      <c r="I12" s="56">
        <f>SUM(I6:I11)</f>
        <v>2400</v>
      </c>
      <c r="J12" s="10">
        <f t="shared" si="2"/>
        <v>0</v>
      </c>
    </row>
    <row r="13" spans="2:11" ht="28.5" customHeight="1" x14ac:dyDescent="0.15">
      <c r="B13" s="2"/>
      <c r="C13" s="2"/>
      <c r="D13" s="2"/>
      <c r="E13" s="2"/>
      <c r="G13" s="75" t="s">
        <v>216</v>
      </c>
      <c r="H13" s="75"/>
      <c r="I13" s="75"/>
      <c r="J13" s="75"/>
    </row>
    <row r="14" spans="2:11" x14ac:dyDescent="0.15">
      <c r="G14" s="13"/>
      <c r="H14" s="13"/>
      <c r="I14" s="13"/>
      <c r="J14" s="13"/>
    </row>
    <row r="33" spans="1:19" ht="26.25" customHeight="1" x14ac:dyDescent="0.15">
      <c r="B33" s="71" t="s">
        <v>191</v>
      </c>
      <c r="C33" s="71"/>
      <c r="D33" s="71"/>
      <c r="E33" s="71"/>
      <c r="F33" s="71"/>
      <c r="G33" s="71"/>
      <c r="H33" s="71"/>
      <c r="I33" s="71"/>
      <c r="J33" s="71"/>
    </row>
    <row r="36" spans="1:19" x14ac:dyDescent="0.15">
      <c r="B36" s="69" t="s">
        <v>77</v>
      </c>
      <c r="C36" s="69"/>
      <c r="D36" s="69"/>
      <c r="E36" s="69"/>
      <c r="F36" s="69"/>
      <c r="G36" s="69"/>
      <c r="H36" s="69"/>
      <c r="I36" s="69"/>
      <c r="J36" s="69"/>
    </row>
    <row r="37" spans="1:19" x14ac:dyDescent="0.15">
      <c r="B37" s="2" t="s">
        <v>74</v>
      </c>
      <c r="C37" s="2"/>
      <c r="D37" s="2"/>
      <c r="E37" s="2"/>
      <c r="F37" s="2"/>
      <c r="G37" s="2"/>
      <c r="H37" s="2"/>
      <c r="I37" s="2"/>
      <c r="J37" s="16" t="s">
        <v>78</v>
      </c>
      <c r="K37" s="13"/>
      <c r="L37" s="2"/>
      <c r="M37" s="2"/>
      <c r="N37" s="2"/>
      <c r="O37" s="2"/>
      <c r="P37" s="2"/>
      <c r="Q37" s="2"/>
      <c r="R37" s="2"/>
      <c r="S37" s="2"/>
    </row>
    <row r="38" spans="1:19" ht="94.5" customHeight="1" x14ac:dyDescent="0.15">
      <c r="B38" s="68"/>
      <c r="C38" s="66"/>
      <c r="D38" s="66"/>
      <c r="E38" s="66"/>
      <c r="F38" s="66"/>
      <c r="G38" s="66"/>
      <c r="H38" s="66"/>
      <c r="I38" s="66"/>
      <c r="J38" s="67"/>
      <c r="K38" s="2"/>
      <c r="L38" s="2"/>
      <c r="M38" s="2"/>
      <c r="N38" s="2"/>
      <c r="O38" s="2"/>
      <c r="P38" s="2"/>
      <c r="Q38" s="2"/>
      <c r="R38" s="2"/>
      <c r="S38" s="2"/>
    </row>
    <row r="39" spans="1:19" ht="11.25" customHeight="1" x14ac:dyDescent="0.15">
      <c r="B39" s="14"/>
      <c r="C39" s="14"/>
      <c r="D39" s="14"/>
      <c r="E39" s="14"/>
      <c r="F39" s="14"/>
      <c r="G39" s="14"/>
      <c r="H39" s="14"/>
      <c r="I39" s="14"/>
      <c r="J39" s="14"/>
      <c r="K39" s="2"/>
      <c r="L39" s="2"/>
      <c r="M39" s="2"/>
      <c r="N39" s="2"/>
      <c r="O39" s="2"/>
      <c r="P39" s="2"/>
      <c r="Q39" s="2"/>
      <c r="R39" s="2"/>
      <c r="S39" s="2"/>
    </row>
    <row r="40" spans="1:19" x14ac:dyDescent="0.15">
      <c r="B40" s="2" t="s">
        <v>75</v>
      </c>
      <c r="C40" s="2"/>
      <c r="D40" s="2"/>
      <c r="E40" s="2"/>
      <c r="F40" s="2"/>
      <c r="G40" s="2"/>
      <c r="H40" s="2"/>
      <c r="I40" s="2"/>
      <c r="J40" s="16" t="s">
        <v>78</v>
      </c>
      <c r="K40" s="2"/>
      <c r="L40" s="2"/>
      <c r="M40" s="2"/>
      <c r="N40" s="2"/>
      <c r="O40" s="2"/>
      <c r="P40" s="2"/>
      <c r="Q40" s="2"/>
      <c r="R40" s="2"/>
      <c r="S40" s="2"/>
    </row>
    <row r="41" spans="1:19" ht="94.5" customHeight="1" x14ac:dyDescent="0.15">
      <c r="B41" s="65"/>
      <c r="C41" s="66"/>
      <c r="D41" s="66"/>
      <c r="E41" s="66"/>
      <c r="F41" s="66"/>
      <c r="G41" s="66"/>
      <c r="H41" s="66"/>
      <c r="I41" s="66"/>
      <c r="J41" s="67"/>
      <c r="K41" s="2"/>
      <c r="L41" s="2"/>
      <c r="M41" s="2"/>
      <c r="N41" s="2"/>
      <c r="O41" s="2"/>
      <c r="P41" s="2"/>
      <c r="Q41" s="2"/>
      <c r="R41" s="2"/>
      <c r="S41" s="2"/>
    </row>
    <row r="42" spans="1:19" ht="11.25" customHeight="1" x14ac:dyDescent="0.15">
      <c r="B42" s="14"/>
      <c r="C42" s="14"/>
      <c r="D42" s="14"/>
      <c r="E42" s="14"/>
      <c r="F42" s="14"/>
      <c r="G42" s="14"/>
      <c r="H42" s="14"/>
      <c r="I42" s="14"/>
      <c r="J42" s="14"/>
      <c r="K42" s="2"/>
      <c r="L42" s="2"/>
      <c r="M42" s="2"/>
      <c r="N42" s="2"/>
      <c r="O42" s="2"/>
      <c r="P42" s="2"/>
      <c r="Q42" s="2"/>
      <c r="R42" s="2"/>
      <c r="S42" s="2"/>
    </row>
    <row r="43" spans="1:19" x14ac:dyDescent="0.15">
      <c r="B43" s="2" t="s">
        <v>76</v>
      </c>
      <c r="C43" s="2"/>
      <c r="D43" s="2"/>
      <c r="E43" s="2"/>
      <c r="F43" s="2"/>
      <c r="G43" s="2"/>
      <c r="H43" s="2"/>
      <c r="I43" s="2"/>
      <c r="J43" s="16" t="s">
        <v>78</v>
      </c>
      <c r="K43" s="2"/>
      <c r="L43" s="2"/>
      <c r="M43" s="2"/>
      <c r="N43" s="2"/>
      <c r="O43" s="2"/>
      <c r="P43" s="2"/>
      <c r="Q43" s="2"/>
      <c r="R43" s="2"/>
      <c r="S43" s="2"/>
    </row>
    <row r="44" spans="1:19" ht="94.5" customHeight="1" x14ac:dyDescent="0.15">
      <c r="B44" s="65"/>
      <c r="C44" s="66"/>
      <c r="D44" s="66"/>
      <c r="E44" s="66"/>
      <c r="F44" s="66"/>
      <c r="G44" s="66"/>
      <c r="H44" s="66"/>
      <c r="I44" s="66"/>
      <c r="J44" s="67"/>
      <c r="K44" s="2"/>
      <c r="L44" s="2"/>
      <c r="M44" s="2"/>
      <c r="N44" s="2"/>
      <c r="O44" s="2"/>
      <c r="P44" s="2"/>
      <c r="Q44" s="2"/>
      <c r="R44" s="2"/>
      <c r="S44" s="2"/>
    </row>
    <row r="45" spans="1:19" x14ac:dyDescent="0.15">
      <c r="B45" s="2"/>
      <c r="C45" s="2"/>
      <c r="D45" s="2"/>
      <c r="E45" s="2"/>
      <c r="F45" s="2"/>
      <c r="G45" s="2"/>
      <c r="H45" s="2"/>
      <c r="I45" s="2"/>
      <c r="J45" s="2"/>
      <c r="K45" s="2"/>
      <c r="L45" s="2"/>
      <c r="M45" s="2"/>
      <c r="N45" s="2"/>
      <c r="O45" s="2"/>
      <c r="P45" s="2"/>
      <c r="Q45" s="2"/>
      <c r="R45" s="2"/>
      <c r="S45" s="2"/>
    </row>
    <row r="47" spans="1:19" x14ac:dyDescent="0.15">
      <c r="B47" t="s">
        <v>72</v>
      </c>
    </row>
    <row r="48" spans="1:19" s="3" customFormat="1" x14ac:dyDescent="0.15">
      <c r="A48"/>
      <c r="B48" s="5"/>
      <c r="C48" s="15" t="s">
        <v>16</v>
      </c>
      <c r="D48" s="15" t="s">
        <v>17</v>
      </c>
      <c r="E48" s="15" t="s">
        <v>18</v>
      </c>
      <c r="F48" s="15" t="s">
        <v>19</v>
      </c>
      <c r="G48" s="15" t="s">
        <v>20</v>
      </c>
      <c r="H48" s="15" t="s">
        <v>21</v>
      </c>
      <c r="I48" s="5" t="s">
        <v>73</v>
      </c>
      <c r="J48"/>
      <c r="K48"/>
    </row>
    <row r="49" spans="1:11" s="3" customFormat="1" x14ac:dyDescent="0.15">
      <c r="A49"/>
      <c r="B49" s="3" t="s">
        <v>214</v>
      </c>
      <c r="C49" s="60">
        <v>200</v>
      </c>
      <c r="D49" s="60">
        <v>200</v>
      </c>
      <c r="E49" s="60">
        <v>1700</v>
      </c>
      <c r="F49" s="60">
        <v>0</v>
      </c>
      <c r="G49" s="60">
        <v>0</v>
      </c>
      <c r="H49" s="60">
        <v>300</v>
      </c>
      <c r="I49" s="60">
        <f t="shared" ref="I49:I56" si="4">SUM(C49:H49)</f>
        <v>2400</v>
      </c>
      <c r="J49"/>
      <c r="K49"/>
    </row>
    <row r="50" spans="1:11" s="3" customFormat="1" x14ac:dyDescent="0.15">
      <c r="A50"/>
      <c r="B50" s="3" t="s">
        <v>215</v>
      </c>
      <c r="C50" s="60">
        <v>400</v>
      </c>
      <c r="D50" s="60">
        <v>400</v>
      </c>
      <c r="E50" s="60">
        <v>3600</v>
      </c>
      <c r="F50" s="60">
        <v>0</v>
      </c>
      <c r="G50" s="60">
        <v>0</v>
      </c>
      <c r="H50" s="60">
        <v>400</v>
      </c>
      <c r="I50" s="60">
        <f t="shared" si="4"/>
        <v>4800</v>
      </c>
      <c r="J50"/>
      <c r="K50"/>
    </row>
    <row r="51" spans="1:11" x14ac:dyDescent="0.15">
      <c r="B51" s="3" t="s">
        <v>27</v>
      </c>
      <c r="C51" s="60">
        <v>600</v>
      </c>
      <c r="D51" s="60">
        <v>600</v>
      </c>
      <c r="E51" s="60">
        <v>4000</v>
      </c>
      <c r="F51" s="60">
        <v>1500</v>
      </c>
      <c r="G51" s="60">
        <v>300</v>
      </c>
      <c r="H51" s="60">
        <v>400</v>
      </c>
      <c r="I51" s="60">
        <f t="shared" si="4"/>
        <v>7400</v>
      </c>
    </row>
    <row r="52" spans="1:11" x14ac:dyDescent="0.15">
      <c r="B52" s="3" t="s">
        <v>28</v>
      </c>
      <c r="C52" s="60">
        <v>1000</v>
      </c>
      <c r="D52" s="60">
        <v>800</v>
      </c>
      <c r="E52" s="60">
        <v>4200</v>
      </c>
      <c r="F52" s="60">
        <v>3400</v>
      </c>
      <c r="G52" s="60">
        <v>500</v>
      </c>
      <c r="H52" s="60">
        <v>400</v>
      </c>
      <c r="I52" s="60">
        <f t="shared" si="4"/>
        <v>10300</v>
      </c>
    </row>
    <row r="53" spans="1:11" x14ac:dyDescent="0.15">
      <c r="B53" s="3" t="s">
        <v>29</v>
      </c>
      <c r="C53" s="60">
        <v>1100</v>
      </c>
      <c r="D53" s="60">
        <v>1500</v>
      </c>
      <c r="E53" s="60">
        <v>4200</v>
      </c>
      <c r="F53" s="60">
        <v>4800</v>
      </c>
      <c r="G53" s="60">
        <v>900</v>
      </c>
      <c r="H53" s="60">
        <v>400</v>
      </c>
      <c r="I53" s="60">
        <f t="shared" si="4"/>
        <v>12900</v>
      </c>
    </row>
    <row r="54" spans="1:11" x14ac:dyDescent="0.15">
      <c r="B54" s="3" t="s">
        <v>30</v>
      </c>
      <c r="C54" s="60">
        <v>1250</v>
      </c>
      <c r="D54" s="60">
        <v>1675</v>
      </c>
      <c r="E54" s="60">
        <v>4200</v>
      </c>
      <c r="F54" s="60">
        <v>6000</v>
      </c>
      <c r="G54" s="60">
        <v>1700</v>
      </c>
      <c r="H54" s="60">
        <v>1175</v>
      </c>
      <c r="I54" s="60">
        <f t="shared" si="4"/>
        <v>16000</v>
      </c>
    </row>
    <row r="55" spans="1:11" x14ac:dyDescent="0.15">
      <c r="B55" s="3" t="s">
        <v>31</v>
      </c>
      <c r="C55" s="60">
        <v>1250</v>
      </c>
      <c r="D55" s="60">
        <v>1875</v>
      </c>
      <c r="E55" s="60">
        <v>4200</v>
      </c>
      <c r="F55" s="60">
        <v>6200</v>
      </c>
      <c r="G55" s="60">
        <v>1700</v>
      </c>
      <c r="H55" s="60">
        <v>1175</v>
      </c>
      <c r="I55" s="60">
        <f t="shared" si="4"/>
        <v>16400</v>
      </c>
    </row>
    <row r="56" spans="1:11" x14ac:dyDescent="0.15">
      <c r="B56" s="3" t="s">
        <v>32</v>
      </c>
      <c r="C56" s="60">
        <v>1400</v>
      </c>
      <c r="D56" s="60">
        <v>2025</v>
      </c>
      <c r="E56" s="60">
        <v>4200</v>
      </c>
      <c r="F56" s="60">
        <v>6400</v>
      </c>
      <c r="G56" s="60">
        <v>2300</v>
      </c>
      <c r="H56" s="60">
        <v>1475</v>
      </c>
      <c r="I56" s="60">
        <f t="shared" si="4"/>
        <v>17800</v>
      </c>
    </row>
    <row r="57" spans="1:11" x14ac:dyDescent="0.15">
      <c r="B57" s="3" t="s">
        <v>144</v>
      </c>
      <c r="C57" s="60">
        <f>C$56</f>
        <v>1400</v>
      </c>
      <c r="D57" s="60">
        <f t="shared" ref="D57:H64" si="5">D$56</f>
        <v>2025</v>
      </c>
      <c r="E57" s="60">
        <f t="shared" si="5"/>
        <v>4200</v>
      </c>
      <c r="F57" s="60">
        <f t="shared" si="5"/>
        <v>6400</v>
      </c>
      <c r="G57" s="60">
        <f t="shared" si="5"/>
        <v>2300</v>
      </c>
      <c r="H57" s="60">
        <f t="shared" si="5"/>
        <v>1475</v>
      </c>
      <c r="I57" s="60">
        <f t="shared" ref="I57:I64" si="6">I$56</f>
        <v>17800</v>
      </c>
    </row>
    <row r="58" spans="1:11" x14ac:dyDescent="0.15">
      <c r="B58" s="3" t="s">
        <v>145</v>
      </c>
      <c r="C58" s="60">
        <f t="shared" ref="C58:C64" si="7">C$56</f>
        <v>1400</v>
      </c>
      <c r="D58" s="60">
        <f t="shared" si="5"/>
        <v>2025</v>
      </c>
      <c r="E58" s="60">
        <f t="shared" si="5"/>
        <v>4200</v>
      </c>
      <c r="F58" s="60">
        <f t="shared" si="5"/>
        <v>6400</v>
      </c>
      <c r="G58" s="60">
        <f t="shared" si="5"/>
        <v>2300</v>
      </c>
      <c r="H58" s="60">
        <f t="shared" si="5"/>
        <v>1475</v>
      </c>
      <c r="I58" s="60">
        <f t="shared" si="6"/>
        <v>17800</v>
      </c>
    </row>
    <row r="59" spans="1:11" x14ac:dyDescent="0.15">
      <c r="B59" s="3" t="s">
        <v>146</v>
      </c>
      <c r="C59" s="60">
        <f t="shared" si="7"/>
        <v>1400</v>
      </c>
      <c r="D59" s="60">
        <f t="shared" si="5"/>
        <v>2025</v>
      </c>
      <c r="E59" s="60">
        <f t="shared" si="5"/>
        <v>4200</v>
      </c>
      <c r="F59" s="60">
        <f t="shared" si="5"/>
        <v>6400</v>
      </c>
      <c r="G59" s="60">
        <f t="shared" si="5"/>
        <v>2300</v>
      </c>
      <c r="H59" s="60">
        <f t="shared" si="5"/>
        <v>1475</v>
      </c>
      <c r="I59" s="60">
        <f t="shared" si="6"/>
        <v>17800</v>
      </c>
    </row>
    <row r="60" spans="1:11" x14ac:dyDescent="0.15">
      <c r="B60" s="3" t="s">
        <v>147</v>
      </c>
      <c r="C60" s="60">
        <f t="shared" si="7"/>
        <v>1400</v>
      </c>
      <c r="D60" s="60">
        <f t="shared" si="5"/>
        <v>2025</v>
      </c>
      <c r="E60" s="60">
        <f t="shared" si="5"/>
        <v>4200</v>
      </c>
      <c r="F60" s="60">
        <f t="shared" si="5"/>
        <v>6400</v>
      </c>
      <c r="G60" s="60">
        <f t="shared" si="5"/>
        <v>2300</v>
      </c>
      <c r="H60" s="60">
        <f t="shared" si="5"/>
        <v>1475</v>
      </c>
      <c r="I60" s="60">
        <f t="shared" si="6"/>
        <v>17800</v>
      </c>
    </row>
    <row r="61" spans="1:11" x14ac:dyDescent="0.15">
      <c r="B61" s="3" t="s">
        <v>148</v>
      </c>
      <c r="C61" s="60">
        <f t="shared" si="7"/>
        <v>1400</v>
      </c>
      <c r="D61" s="60">
        <f t="shared" si="5"/>
        <v>2025</v>
      </c>
      <c r="E61" s="60">
        <f t="shared" si="5"/>
        <v>4200</v>
      </c>
      <c r="F61" s="60">
        <f t="shared" si="5"/>
        <v>6400</v>
      </c>
      <c r="G61" s="60">
        <f t="shared" si="5"/>
        <v>2300</v>
      </c>
      <c r="H61" s="60">
        <f t="shared" si="5"/>
        <v>1475</v>
      </c>
      <c r="I61" s="60">
        <f t="shared" si="6"/>
        <v>17800</v>
      </c>
    </row>
    <row r="62" spans="1:11" x14ac:dyDescent="0.15">
      <c r="B62" s="3" t="s">
        <v>149</v>
      </c>
      <c r="C62" s="60">
        <f t="shared" si="7"/>
        <v>1400</v>
      </c>
      <c r="D62" s="60">
        <f t="shared" si="5"/>
        <v>2025</v>
      </c>
      <c r="E62" s="60">
        <f t="shared" si="5"/>
        <v>4200</v>
      </c>
      <c r="F62" s="60">
        <f t="shared" si="5"/>
        <v>6400</v>
      </c>
      <c r="G62" s="60">
        <f t="shared" si="5"/>
        <v>2300</v>
      </c>
      <c r="H62" s="60">
        <f t="shared" si="5"/>
        <v>1475</v>
      </c>
      <c r="I62" s="60">
        <f t="shared" si="6"/>
        <v>17800</v>
      </c>
    </row>
    <row r="63" spans="1:11" x14ac:dyDescent="0.15">
      <c r="B63" s="3" t="s">
        <v>150</v>
      </c>
      <c r="C63" s="60">
        <f t="shared" si="7"/>
        <v>1400</v>
      </c>
      <c r="D63" s="60">
        <f t="shared" si="5"/>
        <v>2025</v>
      </c>
      <c r="E63" s="60">
        <f t="shared" si="5"/>
        <v>4200</v>
      </c>
      <c r="F63" s="60">
        <f t="shared" si="5"/>
        <v>6400</v>
      </c>
      <c r="G63" s="60">
        <f t="shared" si="5"/>
        <v>2300</v>
      </c>
      <c r="H63" s="60">
        <f t="shared" si="5"/>
        <v>1475</v>
      </c>
      <c r="I63" s="60">
        <f t="shared" si="6"/>
        <v>17800</v>
      </c>
    </row>
    <row r="64" spans="1:11" x14ac:dyDescent="0.15">
      <c r="B64" s="3" t="s">
        <v>151</v>
      </c>
      <c r="C64" s="60">
        <f t="shared" si="7"/>
        <v>1400</v>
      </c>
      <c r="D64" s="60">
        <f t="shared" si="5"/>
        <v>2025</v>
      </c>
      <c r="E64" s="60">
        <f t="shared" si="5"/>
        <v>4200</v>
      </c>
      <c r="F64" s="60">
        <f t="shared" si="5"/>
        <v>6400</v>
      </c>
      <c r="G64" s="60">
        <f t="shared" si="5"/>
        <v>2300</v>
      </c>
      <c r="H64" s="60">
        <f t="shared" si="5"/>
        <v>1475</v>
      </c>
      <c r="I64" s="60">
        <f t="shared" si="6"/>
        <v>17800</v>
      </c>
    </row>
  </sheetData>
  <sheetProtection sheet="1" objects="1" scenarios="1"/>
  <protectedRanges>
    <protectedRange sqref="B37 K37" name="範囲2"/>
  </protectedRanges>
  <mergeCells count="9">
    <mergeCell ref="C2:D2"/>
    <mergeCell ref="B44:J44"/>
    <mergeCell ref="B41:J41"/>
    <mergeCell ref="B38:J38"/>
    <mergeCell ref="B36:J36"/>
    <mergeCell ref="B4:E4"/>
    <mergeCell ref="B33:J33"/>
    <mergeCell ref="F2:J2"/>
    <mergeCell ref="G13:J13"/>
  </mergeCells>
  <phoneticPr fontId="3"/>
  <dataValidations xWindow="796" yWindow="578" count="2">
    <dataValidation imeMode="on" allowBlank="1" showInputMessage="1" showErrorMessage="1" prompt="途中で改行したい場合は，[Alt]+[Enter]を入力して下さい。" sqref="Q37:S45" xr:uid="{00000000-0002-0000-0200-000000000000}"/>
    <dataValidation type="list" allowBlank="1" showErrorMessage="1" error="リストの中から選んでください。" sqref="G4" xr:uid="{806959B6-E8A4-4590-8361-4828F640F8A8}">
      <formula1>$B$49:$B$64</formula1>
    </dataValidation>
  </dataValidations>
  <pageMargins left="0.78740157480314965" right="0.78740157480314965" top="0.98425196850393704" bottom="0.98425196850393704" header="0.51181102362204722" footer="0.51181102362204722"/>
  <pageSetup paperSize="9" scale="9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01B97-AB41-4882-B1DE-CF994150EBBD}">
  <sheetPr codeName="Sheet2"/>
  <dimension ref="A1:A26"/>
  <sheetViews>
    <sheetView workbookViewId="0"/>
  </sheetViews>
  <sheetFormatPr defaultRowHeight="16.5" customHeight="1" x14ac:dyDescent="0.15"/>
  <cols>
    <col min="1" max="1" width="106.375" style="48" customWidth="1"/>
  </cols>
  <sheetData>
    <row r="1" spans="1:1" ht="16.5" customHeight="1" x14ac:dyDescent="0.15">
      <c r="A1" s="49" t="s">
        <v>142</v>
      </c>
    </row>
    <row r="3" spans="1:1" ht="16.5" customHeight="1" x14ac:dyDescent="0.15">
      <c r="A3" s="50" t="s">
        <v>124</v>
      </c>
    </row>
    <row r="4" spans="1:1" s="47" customFormat="1" ht="27" x14ac:dyDescent="0.15">
      <c r="A4" s="51" t="s">
        <v>130</v>
      </c>
    </row>
    <row r="5" spans="1:1" s="47" customFormat="1" ht="27" x14ac:dyDescent="0.15">
      <c r="A5" s="51" t="s">
        <v>136</v>
      </c>
    </row>
    <row r="6" spans="1:1" ht="16.5" customHeight="1" x14ac:dyDescent="0.15">
      <c r="A6" s="50"/>
    </row>
    <row r="7" spans="1:1" ht="16.5" customHeight="1" x14ac:dyDescent="0.15">
      <c r="A7" s="50" t="s">
        <v>125</v>
      </c>
    </row>
    <row r="8" spans="1:1" s="47" customFormat="1" ht="13.5" x14ac:dyDescent="0.15">
      <c r="A8" s="51" t="s">
        <v>131</v>
      </c>
    </row>
    <row r="9" spans="1:1" s="47" customFormat="1" ht="40.5" x14ac:dyDescent="0.15">
      <c r="A9" s="51" t="s">
        <v>137</v>
      </c>
    </row>
    <row r="10" spans="1:1" ht="16.5" customHeight="1" x14ac:dyDescent="0.15">
      <c r="A10" s="50"/>
    </row>
    <row r="11" spans="1:1" ht="16.5" customHeight="1" x14ac:dyDescent="0.15">
      <c r="A11" s="50" t="s">
        <v>126</v>
      </c>
    </row>
    <row r="12" spans="1:1" s="47" customFormat="1" ht="13.5" x14ac:dyDescent="0.15">
      <c r="A12" s="51" t="s">
        <v>132</v>
      </c>
    </row>
    <row r="13" spans="1:1" s="47" customFormat="1" ht="40.5" x14ac:dyDescent="0.15">
      <c r="A13" s="51" t="s">
        <v>138</v>
      </c>
    </row>
    <row r="14" spans="1:1" ht="16.5" customHeight="1" x14ac:dyDescent="0.15">
      <c r="A14" s="50"/>
    </row>
    <row r="15" spans="1:1" ht="16.5" customHeight="1" x14ac:dyDescent="0.15">
      <c r="A15" s="50" t="s">
        <v>127</v>
      </c>
    </row>
    <row r="16" spans="1:1" s="47" customFormat="1" ht="13.5" x14ac:dyDescent="0.15">
      <c r="A16" s="51" t="s">
        <v>133</v>
      </c>
    </row>
    <row r="17" spans="1:1" s="47" customFormat="1" ht="54" x14ac:dyDescent="0.15">
      <c r="A17" s="51" t="s">
        <v>139</v>
      </c>
    </row>
    <row r="18" spans="1:1" ht="16.5" customHeight="1" x14ac:dyDescent="0.15">
      <c r="A18" s="50"/>
    </row>
    <row r="19" spans="1:1" ht="16.5" customHeight="1" x14ac:dyDescent="0.15">
      <c r="A19" s="50" t="s">
        <v>128</v>
      </c>
    </row>
    <row r="20" spans="1:1" s="47" customFormat="1" ht="13.5" x14ac:dyDescent="0.15">
      <c r="A20" s="51" t="s">
        <v>134</v>
      </c>
    </row>
    <row r="21" spans="1:1" s="47" customFormat="1" ht="40.5" x14ac:dyDescent="0.15">
      <c r="A21" s="51" t="s">
        <v>140</v>
      </c>
    </row>
    <row r="22" spans="1:1" ht="16.5" customHeight="1" x14ac:dyDescent="0.15">
      <c r="A22" s="50"/>
    </row>
    <row r="23" spans="1:1" ht="16.5" customHeight="1" x14ac:dyDescent="0.15">
      <c r="A23" s="50" t="s">
        <v>129</v>
      </c>
    </row>
    <row r="24" spans="1:1" s="47" customFormat="1" ht="27" x14ac:dyDescent="0.15">
      <c r="A24" s="51" t="s">
        <v>135</v>
      </c>
    </row>
    <row r="25" spans="1:1" s="47" customFormat="1" ht="27" x14ac:dyDescent="0.15">
      <c r="A25" s="51" t="s">
        <v>141</v>
      </c>
    </row>
    <row r="26" spans="1:1" ht="16.5" customHeight="1" x14ac:dyDescent="0.15">
      <c r="A26" s="50"/>
    </row>
  </sheetData>
  <sheetProtection sheet="1" objects="1" scenarios="1"/>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達成度計算</vt:lpstr>
      <vt:lpstr>グラフ</vt:lpstr>
      <vt:lpstr>学習・教育目標</vt:lpstr>
      <vt:lpstr>グラフ!Print_Area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Yagi</dc:creator>
  <cp:lastModifiedBy>MISE Yasuhiro</cp:lastModifiedBy>
  <cp:lastPrinted>2026-08-03T01:49:11Z</cp:lastPrinted>
  <dcterms:created xsi:type="dcterms:W3CDTF">2004-07-07T10:29:19Z</dcterms:created>
  <dcterms:modified xsi:type="dcterms:W3CDTF">2026-08-03T01:57:45Z</dcterms:modified>
</cp:coreProperties>
</file>